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activeTab="0"/>
  </bookViews>
  <sheets>
    <sheet name="Proračun" sheetId="1" r:id="rId1"/>
    <sheet name="projekcija" sheetId="2" r:id="rId2"/>
    <sheet name="Plan razvojnih programa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<sst xmlns="http://schemas.openxmlformats.org/spreadsheetml/2006/main" count="1001" uniqueCount="369">
  <si>
    <t>I. OPĆI DIO</t>
  </si>
  <si>
    <t>Članak 1.</t>
  </si>
  <si>
    <t>u kunama</t>
  </si>
  <si>
    <t>Projekcija za 2012.</t>
  </si>
  <si>
    <t>Projekcija za 2013.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</si>
  <si>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</si>
  <si>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</si>
  <si>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</si>
  <si>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</si>
  <si>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</si>
  <si>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</si>
  <si>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</si>
  <si>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</si>
  <si>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>RASHODI POSLOVANJA</t>
  </si>
  <si>
    <t xml:space="preserve">    PRIMICI OD FINANCIJSKE IMOVINE I ZADUŽIVANJA</t>
  </si>
  <si>
    <t>RASHODI ZA NABAVU NEFINANCIJSKE IMOVINE</t>
  </si>
  <si>
    <t xml:space="preserve">    IZDACI ZA FINANCIJSKU IMOVINU I OTPLATE ZAJMOVA</t>
  </si>
  <si>
    <t xml:space="preserve">    NETO ZADUŽIVANJE/FINANCIRANJE</t>
  </si>
  <si>
    <t xml:space="preserve">    VIŠAK/MANJAK + NETO FINANCIRANJE</t>
  </si>
  <si>
    <t>Članak 2.</t>
  </si>
  <si>
    <t>Ukupni prihodi</t>
  </si>
  <si>
    <t>Konto</t>
  </si>
  <si>
    <t>Prihodi/primici i rashodi/izdaci</t>
  </si>
  <si>
    <t>Projekcija za 2014.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</si>
  <si>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</si>
  <si>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</si>
  <si>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</si>
  <si>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</si>
  <si>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</si>
  <si>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</si>
  <si>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</si>
  <si>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</si>
  <si>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</si>
  <si>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</si>
  <si>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</si>
  <si>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</si>
  <si>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</si>
  <si>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</si>
  <si>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</si>
  <si>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</si>
  <si>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</si>
  <si>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</si>
  <si>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</si>
  <si>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</si>
  <si>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</si>
  <si>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</si>
  <si>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</si>
  <si>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</si>
  <si>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</si>
  <si>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</si>
  <si>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</si>
  <si>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</si>
  <si>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</si>
  <si>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</si>
  <si>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</si>
  <si>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</si>
  <si>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</si>
  <si>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</si>
  <si>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</si>
  <si>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</si>
  <si>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</si>
  <si>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</si>
  <si>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</si>
  <si>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</si>
  <si>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neproizvedene dugotrajne imovine</t>
  </si>
  <si>
    <t>Materijalna imovina-prirodna bogatstva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</si>
  <si>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</si>
  <si>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</si>
  <si>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</si>
  <si>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</si>
  <si>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</si>
  <si>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</si>
  <si>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</si>
  <si>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</si>
  <si>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</si>
  <si>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</si>
  <si>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Glava 01 IZVRŠNA I PREDSTAVNIČKA TIJELA</t>
  </si>
  <si>
    <t>Funkcijska klasifikacija 01 Opće javne usluge</t>
  </si>
  <si>
    <t>Glavni program A 01 IZVRŠNA I PREDSTAVNIČKA TIJELA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</si>
  <si>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</si>
  <si>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</si>
  <si>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</si>
  <si>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</si>
  <si>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r>
      <t>Nematerijalna proizvedena imovina-</t>
    </r>
    <r>
      <rPr>
        <b/>
        <sz val="10"/>
        <rFont val="Arial"/>
        <family val="2"/>
      </rPr>
      <t>projekti</t>
    </r>
  </si>
  <si>
    <t>Aktivnost A 100002 Informiranje i odnosi s javnošću</t>
  </si>
  <si>
    <t>Korisnik: Radio Križevci</t>
  </si>
  <si>
    <t xml:space="preserve">Rashodi za usluge </t>
  </si>
  <si>
    <t>Aktivnost A 100003 LAG</t>
  </si>
  <si>
    <t>Projekt T 100002 Zastava i grb</t>
  </si>
  <si>
    <t>Ostali nespomenuti rashodi</t>
  </si>
  <si>
    <t>Razdjel 002 JEDINSTVENI UPRAVNI ODJEL</t>
  </si>
  <si>
    <t>Glava 01 JEDINSTVENI UPRAVNI ODJEL</t>
  </si>
  <si>
    <t>Glavni program A 02 REDOVNA DJELATNOST</t>
  </si>
  <si>
    <t>Program 101 REDOVNA DJELATNOST</t>
  </si>
  <si>
    <t>Aktivnost A 101001 Administracija</t>
  </si>
  <si>
    <t>Razdjel 003 GOSPODARSTVO</t>
  </si>
  <si>
    <t>Glava 01 GOSPODARSKE DJELATNOSTI</t>
  </si>
  <si>
    <t>Funkcijska klasifikacija 04 Ekonomski poslovi</t>
  </si>
  <si>
    <t>Glavni program A 03 RAZVOJ GOSPODARSTVA</t>
  </si>
  <si>
    <t>Program 102 GOSPODARSTVO</t>
  </si>
  <si>
    <t>Projekt K 102001 Zemljišta</t>
  </si>
  <si>
    <t>Rashodi za nabavu neproizvedene imovine</t>
  </si>
  <si>
    <t>Projekt T 102001 Najljepše naselje</t>
  </si>
  <si>
    <t>Projekt K 102002 ZGRADA I. poduzetnički ink.</t>
  </si>
  <si>
    <t>Projekt K 102003 ZGRADA II. poduzetnički ink.</t>
  </si>
  <si>
    <t>Projekt K 102004 ZGRADA III. poduzetnički ink.</t>
  </si>
  <si>
    <t>Projekt K 102005 ZGRADA IV</t>
  </si>
  <si>
    <t>Razdjel 004 DRUŠTVENE DJELATNOSTI</t>
  </si>
  <si>
    <t>Glava 01  PREDŠKOLSKI ODGOJ I OBRAZOVANJE</t>
  </si>
  <si>
    <t>Funkcijska klasifikacija 09 Obrazovanje</t>
  </si>
  <si>
    <t>Glavni program A 04 JAVNE POTREBE U PREDŠKOLSKOM ODGOJU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</si>
  <si>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</si>
  <si>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</si>
  <si>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</si>
  <si>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</si>
  <si>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Glava 02 OSNOVNO ŠKOLSKO OBRAZOVANJE</t>
  </si>
  <si>
    <t>Glavni program A 05 JAVNE POTREBE U OSNOVNOM ŠKOLSTVU</t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</si>
  <si>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</si>
  <si>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</si>
  <si>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104001 ŠKOLSKA NATJECANJA</t>
  </si>
  <si>
    <t>Aktivnost A 104002 Darovi povodom Svetog Nikole</t>
  </si>
  <si>
    <t>Aktivnost A 104003 NAGRADE postignute rezultate</t>
  </si>
  <si>
    <t>Razdjel 005 KULTURA</t>
  </si>
  <si>
    <t>Glava 01 KULTURA</t>
  </si>
  <si>
    <t>Funkcijska klasifikacija 08 Rekreacija, kultura i religija</t>
  </si>
  <si>
    <t>Glavni program A 06 JAVNE POTREBE U KULTURI</t>
  </si>
  <si>
    <t>Program 105 JAVNE POTREBE U KULTURI</t>
  </si>
  <si>
    <t>Aktivnost A 105001 Kulturno umjetnički amaterizam</t>
  </si>
  <si>
    <r>
      <t xml:space="preserve">Korisnik - </t>
    </r>
    <r>
      <rPr>
        <b/>
        <sz val="10"/>
        <rFont val="Arial"/>
        <family val="2"/>
      </rPr>
      <t>Udruga POTKALNIČKI PLEMENITAŠI</t>
    </r>
  </si>
  <si>
    <t>Program 106 USTANOVA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</si>
  <si>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</si>
  <si>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Izvor sredstava: </t>
    </r>
    <r>
      <rPr>
        <b/>
        <sz val="10"/>
        <rFont val="Arial"/>
        <family val="2"/>
      </rPr>
      <t>Općina Gornja Rijeka</t>
    </r>
  </si>
  <si>
    <r>
      <t xml:space="preserve">Izvor sredstava: </t>
    </r>
    <r>
      <rPr>
        <b/>
        <sz val="10"/>
        <rFont val="Arial"/>
        <family val="2"/>
      </rPr>
      <t>Općinska knjižnica S.R.Erdody</t>
    </r>
  </si>
  <si>
    <t>Projekt K 106001 Kapitalna ulaganja u kulturu</t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</si>
  <si>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</si>
  <si>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Program 107 MANIFESTACIJE</t>
  </si>
  <si>
    <t>Aktivnost A 107001 Obilježavanje Dana Općine</t>
  </si>
  <si>
    <t>Aktivnost A 107002 Sidonijin dan</t>
  </si>
  <si>
    <t>Aktivnost A 107003 Dani plemstva</t>
  </si>
  <si>
    <t>Aktivnost A 107004 Kestenijada</t>
  </si>
  <si>
    <t>Aktivnost A 107005 Šljivarijada</t>
  </si>
  <si>
    <t>Program 108  UREĐENJE SAKRALNIH OBJEKATA</t>
  </si>
  <si>
    <t>Projekt T 108001 Crkva BDM</t>
  </si>
  <si>
    <t>Projekt T 108002 Crkva F. Ksaverski</t>
  </si>
  <si>
    <t>Program 109 OSTALI SPOMENICI KULTURE</t>
  </si>
  <si>
    <t>Projekt T 109001 Mali Kalnik</t>
  </si>
  <si>
    <t>Projekt K 109002 Etno park</t>
  </si>
  <si>
    <t>Razdjel 006 ŠPORT</t>
  </si>
  <si>
    <t>Glava 01 ŠPORT I REKREACIJA</t>
  </si>
  <si>
    <t>Glavni program A 07 JAVNE POTREBE U ŠPORTU</t>
  </si>
  <si>
    <t>Program 110 JAVNE POTREBE U ŠPORTU</t>
  </si>
  <si>
    <t>Aktivnost A 110001 Rekreacija</t>
  </si>
  <si>
    <r>
      <t xml:space="preserve">Korisnik - </t>
    </r>
    <r>
      <rPr>
        <b/>
        <sz val="10"/>
        <rFont val="Arial"/>
        <family val="2"/>
      </rPr>
      <t>Lovačko društvo Košuta - prigorje</t>
    </r>
  </si>
  <si>
    <r>
      <t xml:space="preserve">Korisnik - </t>
    </r>
    <r>
      <rPr>
        <b/>
        <sz val="10"/>
        <rFont val="Arial"/>
        <family val="2"/>
      </rPr>
      <t>Lovačko društvo Lještarka</t>
    </r>
  </si>
  <si>
    <t>Aktivnost A 110002 Poticanje amaterskog sporta</t>
  </si>
  <si>
    <r>
      <t xml:space="preserve">Korisnik: </t>
    </r>
    <r>
      <rPr>
        <b/>
        <sz val="10"/>
        <rFont val="Arial"/>
        <family val="2"/>
      </rPr>
      <t>Športsko društvo Plava krv</t>
    </r>
  </si>
  <si>
    <r>
      <t xml:space="preserve">Korisnik: </t>
    </r>
    <r>
      <rPr>
        <b/>
        <sz val="10"/>
        <rFont val="Arial"/>
        <family val="2"/>
      </rPr>
      <t>Športsko rekreaciono društvo Josip Žganec</t>
    </r>
  </si>
  <si>
    <r>
      <t xml:space="preserve">Korisnik: </t>
    </r>
    <r>
      <rPr>
        <b/>
        <sz val="10"/>
        <rFont val="Arial"/>
        <family val="2"/>
      </rPr>
      <t>Paragliding klub Feniks</t>
    </r>
  </si>
  <si>
    <r>
      <t>Korisnik:</t>
    </r>
    <r>
      <rPr>
        <b/>
        <sz val="10"/>
        <rFont val="Arial"/>
        <family val="2"/>
      </rPr>
      <t xml:space="preserve"> Društvo športske rekreacije Vukšinec Riječki</t>
    </r>
  </si>
  <si>
    <r>
      <t xml:space="preserve">Korisnik: </t>
    </r>
    <r>
      <rPr>
        <b/>
        <sz val="10"/>
        <rFont val="Arial"/>
        <family val="2"/>
      </rPr>
      <t>Športsko rekreaciono društvo Donja Rijeka</t>
    </r>
  </si>
  <si>
    <r>
      <t xml:space="preserve">Korisnik: </t>
    </r>
    <r>
      <rPr>
        <b/>
        <sz val="10"/>
        <rFont val="Arial"/>
        <family val="2"/>
      </rPr>
      <t>Capin</t>
    </r>
  </si>
  <si>
    <r>
      <t xml:space="preserve">Korisnik: </t>
    </r>
    <r>
      <rPr>
        <b/>
        <sz val="10"/>
        <rFont val="Arial"/>
        <family val="2"/>
      </rPr>
      <t>Nogometni klub Gornja Rijeka</t>
    </r>
  </si>
  <si>
    <t xml:space="preserve">Razdjel 007 SOCIJALNA SKRB </t>
  </si>
  <si>
    <t>Glava 01 SOCIJALNA SKRB</t>
  </si>
  <si>
    <t>Funkcijska klasifikacija 10 Socijalna zaštita</t>
  </si>
  <si>
    <t>Glavni program A 08 JAVNE POTREBE U SOCIJALNOJ SKRBI</t>
  </si>
  <si>
    <t>Program 111  ZDRAVSTVO</t>
  </si>
  <si>
    <t>Aktivnost A 111001 Sufinanciranje đežurstva ljekarni</t>
  </si>
  <si>
    <r>
      <t>Korisnik:</t>
    </r>
    <r>
      <rPr>
        <b/>
        <sz val="10"/>
        <rFont val="Arial"/>
        <family val="2"/>
      </rPr>
      <t xml:space="preserve"> Ljekarna Križevci</t>
    </r>
  </si>
  <si>
    <t>Program 112  SOCIJALNE POMOĆI</t>
  </si>
  <si>
    <t>Aktivnost A 112001 Sufinanciranje potreba osoba treće dobi</t>
  </si>
  <si>
    <r>
      <t xml:space="preserve">Korisnik: </t>
    </r>
    <r>
      <rPr>
        <b/>
        <sz val="10"/>
        <rFont val="Arial"/>
        <family val="2"/>
      </rPr>
      <t>Udruga umirovljenika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</si>
  <si>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</si>
  <si>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t>Aktivnost A 112003 Sufinanciranje osoba s invaliditetom</t>
  </si>
  <si>
    <r>
      <t xml:space="preserve">Korisnik: </t>
    </r>
    <r>
      <rPr>
        <b/>
        <sz val="10"/>
        <rFont val="Arial"/>
        <family val="2"/>
      </rPr>
      <t>Udruga slijepih</t>
    </r>
  </si>
  <si>
    <r>
      <t xml:space="preserve">Korisnik: </t>
    </r>
    <r>
      <rPr>
        <b/>
        <sz val="10"/>
        <rFont val="Arial"/>
        <family val="2"/>
      </rPr>
      <t>Udruga invalida</t>
    </r>
  </si>
  <si>
    <t>Aktivnost A 112005 Geronto domaćica</t>
  </si>
  <si>
    <t>Aktivnost A 112006 Sufinanciranje prehrane učenika</t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</si>
  <si>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</si>
  <si>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</si>
  <si>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</si>
  <si>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</si>
  <si>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Aktivnost A 112008 Pomoć za novorođenčad</t>
  </si>
  <si>
    <t>Aktivnost A 112009 Sufinanciranje prijevoza učenika srednjih škola</t>
  </si>
  <si>
    <t>Razdjel 008 PROTUPOŽARNA I CIVILNA ZAŠTITA</t>
  </si>
  <si>
    <t>Glava 01 PROTUPOŽARNA I CIVILNA ZAŠTITA</t>
  </si>
  <si>
    <t>Funkcijska klasifikacija 03 Javni red i sigurnost</t>
  </si>
  <si>
    <t>Glavni program A 09 PROTUPOŽARNA I CIVILNA ZAŠTITA</t>
  </si>
  <si>
    <t>Program 113  PROTUPOŽARNA ZAŠTITA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</si>
  <si>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</si>
  <si>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Aktivnost A 113001 Materijalni troškovi zajednice</t>
  </si>
  <si>
    <t>Aktivnost A 113003 Naknade DVD-ima za gašenje požara</t>
  </si>
  <si>
    <t>Program 114 CIVILNA ZAŠTITA</t>
  </si>
  <si>
    <t>Aktivnost A 114001 Civilna zaštita</t>
  </si>
  <si>
    <t>Aktivnost A 114002 Naknada za štete uzrokovane prirodnim nepogodama</t>
  </si>
  <si>
    <t>Razdjel 009 KOMUNALNE DJELATNOSTI</t>
  </si>
  <si>
    <t>Glava 01 KOMUNALNO GOSPODARSTVO</t>
  </si>
  <si>
    <t>Funkcijska klasifikacija 06 Usluge unapređenja stanovanja i zajednice</t>
  </si>
  <si>
    <t>Glavni program A 10 ODRŽAVANJE KOMUNALNE INFRASTRUKTURE</t>
  </si>
  <si>
    <t>Program 115 ODRŽAVANJE KOMUNALNE INFRASTRUKTURE</t>
  </si>
  <si>
    <t>Projekt T 115001 Održavanje cesta</t>
  </si>
  <si>
    <t>Rashodi za usluge - zimska služba</t>
  </si>
  <si>
    <t xml:space="preserve">Projekt T 115002 Održavanje javnih površina </t>
  </si>
  <si>
    <t>Projekt T 115003 Održavanje javne rasvjete</t>
  </si>
  <si>
    <t>Projekt T 115004 Održavanje groblja</t>
  </si>
  <si>
    <t>Rashodi za usluge- uređenje staza</t>
  </si>
  <si>
    <t xml:space="preserve">Glava 02 KOMUNALNA INFRASTRUKTURA </t>
  </si>
  <si>
    <t>Glavni program A 11 GRADNJA OBJEKATA I UREĐAJA KOM. INFRASTRUKTURE</t>
  </si>
  <si>
    <t>Program 116 GRADNJA OBJEKATA I UREĐAJA KOMUNALNE INFRASTRUKTURE</t>
  </si>
  <si>
    <t>Projekt K 116002 Uređenje parkirališta</t>
  </si>
  <si>
    <t>Projekt K 116003 Uređenje sajmišta</t>
  </si>
  <si>
    <t>Glava 03 ZAŠTITA ZDRAVLJA PUČANSTVA</t>
  </si>
  <si>
    <t>Funkcijska klasifikacija 07 Zdravstvo</t>
  </si>
  <si>
    <t>Glavni program A 12 ZAŠTITA ZDRAVLJA PUČANSTVA</t>
  </si>
  <si>
    <t>III. ZAVRŠNA ODREDBA</t>
  </si>
  <si>
    <t>Članak 4.</t>
  </si>
  <si>
    <t xml:space="preserve">OPĆINSKO VIJEĆE </t>
  </si>
  <si>
    <t>OPĆINE GORNJA RIJEKA</t>
  </si>
  <si>
    <t xml:space="preserve">                                  </t>
  </si>
  <si>
    <t>PREDSJEDNIK:</t>
  </si>
  <si>
    <t>Stjepan Borjan</t>
  </si>
  <si>
    <t xml:space="preserve">      Na temelju članka 39. Zakona o proračunu (''Narodne novine'' broj 87/08) i članka 30. Statuta Općine Gornja Rijeka (''Službeni glasnik Koprivničko-križevačke županije'' broj 9/09), Općinsko vijeće Općine Gornja Rijeka na 28. sjednici održanoj 15. prosinca 2011. donijelo je</t>
  </si>
  <si>
    <t>PROJEKCIJU PRORAČUNA OPĆINE GORNJA RIJEKA</t>
  </si>
  <si>
    <t>ZA 2012. i  2013. GODINU</t>
  </si>
  <si>
    <t xml:space="preserve">      Projekcija Proračuna Općine Gornja Rijeka za 2012. i  2013. godinu (u daljnjem tekstu: Projekcija) sastoje se od:</t>
  </si>
  <si>
    <t>Projekcija za  2012. godinu</t>
  </si>
  <si>
    <t>Projekcija za  2013. godinu</t>
  </si>
  <si>
    <t xml:space="preserve">    Prihodi i rashodi te primici i izdaci po ekonomskoj klasifikaciji utvrđeni su u Računu prihoda i rashoda i Računu financiranja za  2012. i 2013. godinu, kako slijedi:</t>
  </si>
  <si>
    <t xml:space="preserve">      Rashodi i izdaci Projekcije za 2012. godinu u svoti 3.482.500,00 kuna i za 2013. godinu u svoti od 3.625.550,00 kuna raspoređuju se proračunskim korisnicima za aktivnosti, tekuće i kapitalne projekte u okviru određenih programa, kako slijedi:</t>
  </si>
  <si>
    <t>Naknade građanima i kučanstvima na temelju osiguranja i druge naknade</t>
  </si>
  <si>
    <t>Aktivnost A 100003 Križevački vjesnik</t>
  </si>
  <si>
    <t>Aktivnost A 100004 LAG</t>
  </si>
  <si>
    <t>Aktivnost A 102001 Turističke manifestacije po odluci načelnika</t>
  </si>
  <si>
    <t>Projekt K 102002 ZGRADA III. poduzetnički ink.</t>
  </si>
  <si>
    <t>Projekt K 102004 ZGRADA I. poduzetnički ink.</t>
  </si>
  <si>
    <t>Projekt K 102005 Nova hala</t>
  </si>
  <si>
    <t>Projekt K 102006 Poduzetničke zone</t>
  </si>
  <si>
    <t>Projekt K 102007 Uređenje Društvenog doma u naselju Pofuki</t>
  </si>
  <si>
    <t>Aktivnost A 107002 Obilježavanje Sidonijinog dana</t>
  </si>
  <si>
    <t>Projekt T 109002 Uređenje staza Mali Kalnik</t>
  </si>
  <si>
    <r>
      <t xml:space="preserve">Korisnik: </t>
    </r>
    <r>
      <rPr>
        <b/>
        <sz val="10"/>
        <rFont val="Arial"/>
        <family val="2"/>
      </rPr>
      <t>Športsko društvo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Capin</t>
    </r>
  </si>
  <si>
    <t>Projekt T 111001 Sufinanciranje cijepljenja</t>
  </si>
  <si>
    <t xml:space="preserve">Aktivnost A 112002 Sufinanciranje potreba bolesnih i nemočnih </t>
  </si>
  <si>
    <t>Aktivnost A 112004 Socijalno ugrožene obitelji</t>
  </si>
  <si>
    <t>Aktivnost A 112007 Pomoći za ogrijev</t>
  </si>
  <si>
    <t>Aktivnost A 113002 Obljetnice DVD-a Općine</t>
  </si>
  <si>
    <t>Projekt T 113001 Uređenje vatrogasnih domova</t>
  </si>
  <si>
    <t xml:space="preserve">Projekt T 115005 Uređenje javnih površina </t>
  </si>
  <si>
    <t xml:space="preserve">Projekt T 116001 Modernizacija nerazvrstanih cesta </t>
  </si>
  <si>
    <t xml:space="preserve">Projekt K 116001 Nogostupi </t>
  </si>
  <si>
    <t xml:space="preserve">Projekt K 116004 Kanalizacijski sustav </t>
  </si>
  <si>
    <t>Projekt T 116002 Opskrba pitkom vodom</t>
  </si>
  <si>
    <t>Program 117 ZAŠTITA ZDRAVLJA PUČANSTVA</t>
  </si>
  <si>
    <t>Aktivnost A 117001 Deratizacija</t>
  </si>
  <si>
    <t xml:space="preserve">Aktivnost A 117002 Veterinarske usluge </t>
  </si>
  <si>
    <t xml:space="preserve">      Ova Projekcija objavit će se u ''Službenom glasniku Koprivničko-križevačke županije''.</t>
  </si>
  <si>
    <t>KLASA: 400-08/10-01/22</t>
  </si>
  <si>
    <t>URBROJ: 2137/25-10-1</t>
  </si>
  <si>
    <t>Gornja Rijeka, 21. prosinca  2010.</t>
  </si>
  <si>
    <t xml:space="preserve"> PLAN RAZVOJNIH PROGRAMA</t>
  </si>
  <si>
    <t xml:space="preserve">    U Planu razvojnih programa iskazuju se planirani rashodi Proračuna vezani uz provođenje investicija, davanje kapitalnih pomoći i donacija u slijedeće tri godine, razrađeni po programima i proračunskim korisnicima.</t>
  </si>
  <si>
    <t>Razdjel 001 Izvršna i predstavnička tijela</t>
  </si>
  <si>
    <t>Naziv</t>
  </si>
  <si>
    <t>Sveukupno:</t>
  </si>
  <si>
    <t>Razdjel 002 Jedinstveni upravni odjel</t>
  </si>
  <si>
    <t>Rashodi za nabavu proizvedene dugotrajne imovine - oprema</t>
  </si>
  <si>
    <t>Razdjel 003 Gospodarstvo</t>
  </si>
  <si>
    <t>Zemljišta</t>
  </si>
  <si>
    <t>Poduzetnički inkubator - zgrada I</t>
  </si>
  <si>
    <t>Poduzetnički inkubator - zgrada II</t>
  </si>
  <si>
    <t>Poduzetnički inkubator - zgrada III</t>
  </si>
  <si>
    <t>Poduzetnički inkubator - zgrada IV</t>
  </si>
  <si>
    <t>Društveni dom Pofuki</t>
  </si>
  <si>
    <t>Vidikovac Mali Kalnik</t>
  </si>
  <si>
    <t>Razdjel 005 Kultura</t>
  </si>
  <si>
    <t>Rashodi za nabavu knjižne građe</t>
  </si>
  <si>
    <t>Rashodi za nabavu proizvedene dugotrajne imovine - knjižnica</t>
  </si>
  <si>
    <t>Etno park</t>
  </si>
  <si>
    <t>Razdjel 009 Komunalne djelatnosti</t>
  </si>
  <si>
    <t>Autobusna stajališta</t>
  </si>
  <si>
    <t>Parkirališta</t>
  </si>
  <si>
    <t>Sajmište</t>
  </si>
  <si>
    <t>Kanalizacijski sustav</t>
  </si>
  <si>
    <t>Sekundarni vodovod</t>
  </si>
  <si>
    <t>OPĆINE GORNJA RIJEKA ZA 2013. GODINU I PROJEKCIJE ZA 2014. I 2015. GODINU</t>
  </si>
  <si>
    <t xml:space="preserve">    Proračun za 2013. </t>
  </si>
  <si>
    <t>Proračun za 2013.</t>
  </si>
  <si>
    <t>Prihodi iz proračuna za financiranje redovne djelatnosti</t>
  </si>
  <si>
    <t>Tekuće donacije-prigorsko zagorski sejem</t>
  </si>
  <si>
    <t xml:space="preserve">Rashodi poslovanja </t>
  </si>
  <si>
    <t xml:space="preserve">  </t>
  </si>
  <si>
    <t>Rashodi za usluge-energetski certifikat</t>
  </si>
  <si>
    <t>Tekuće donacije-DVD Gornja Rijeka</t>
  </si>
  <si>
    <t xml:space="preserve">Tekuće donacije-DVD Kostanjevec </t>
  </si>
  <si>
    <t>Projekt K 102006 Društveni dom u Pofukima</t>
  </si>
  <si>
    <t>Aktivnost A 106001 Administracija</t>
  </si>
  <si>
    <t>Program 108 OSTALI SPOMENICI KULTURE</t>
  </si>
  <si>
    <t>Projekt T 108001 Mali Kalnik</t>
  </si>
  <si>
    <t>Projekt K 108002 Etno park</t>
  </si>
  <si>
    <t>Program 109 JAVNE POTREBE U ŠPORTU</t>
  </si>
  <si>
    <t>Aktivnost A 109001 Rekreacija</t>
  </si>
  <si>
    <t>Aktivnost A 109002 Poticanje amaterskog sporta</t>
  </si>
  <si>
    <t>Program 110  ZDRAVSTVO</t>
  </si>
  <si>
    <t>Aktivnost A 110001 Sufinanciranje đežurstva ljekarni</t>
  </si>
  <si>
    <t>Program 111  SOCIJALNE POMOĆI</t>
  </si>
  <si>
    <t>Aktivnost A 111001 Sufinanciranje potreba osoba treće dobi</t>
  </si>
  <si>
    <t xml:space="preserve">Aktivnost A 111002 Sufinanciranje potreba bolesnih i nemoćnih </t>
  </si>
  <si>
    <t>Aktivnost A 111003 Sufinanciranje osoba s invaliditetom</t>
  </si>
  <si>
    <t>Aktivnost A 111004 Socijalno ugrožena kućanstva</t>
  </si>
  <si>
    <t>Aktivnost A 111005 Geronto domaćica</t>
  </si>
  <si>
    <t>Aktivnost A 111006 Sufinanciranje prehrane učenika</t>
  </si>
  <si>
    <t>Aktivnost A 111007 Pomoći za ogrjev</t>
  </si>
  <si>
    <t>Aktivnost A 111008 Pomoć za novorođenčad</t>
  </si>
  <si>
    <t>Program 112  PROTUPOŽARNA ZAŠTITA</t>
  </si>
  <si>
    <t>Aktivnost A 112001 Materijalni troškovi zajednice</t>
  </si>
  <si>
    <t>Aktivnost A 112002 Obljetnice DVD-a</t>
  </si>
  <si>
    <t>Projekt T 112003 Vatrogasni domovi</t>
  </si>
  <si>
    <t>Aktivnost A 112004 Naknade DVD-ima za gašenje požara</t>
  </si>
  <si>
    <t>Program 113 CIVILNA ZAŠTITA</t>
  </si>
  <si>
    <t>Aktivnost A 113001 Civilna zaštita</t>
  </si>
  <si>
    <t>Aktivnost A 113002 Naknada za štete uzrokovane prirodnim nepogodama</t>
  </si>
  <si>
    <t>Program 114 ODRŽAVANJE KOMUNALNE INFRASTRUKTURE</t>
  </si>
  <si>
    <t>Projekt T 114001 Održavanje cesta</t>
  </si>
  <si>
    <t xml:space="preserve">Projekt T 114002 Održavanje javnih površina </t>
  </si>
  <si>
    <t>Projekt T 114003 Održavanje javne rasvjete</t>
  </si>
  <si>
    <t>Projekt T 114004 Održavanje groblja</t>
  </si>
  <si>
    <t>Projekt K 114005 Uređenje parkirališta</t>
  </si>
  <si>
    <t>Program 115 GRADNJA OBJEKATA I UREĐAJA KOMUNALNE INFRASTRUKTURE</t>
  </si>
  <si>
    <t>Projekt K 115001 Autobusna stajališta</t>
  </si>
  <si>
    <t>Projekt K 115002 Uređenje sajmišta</t>
  </si>
  <si>
    <t>Program 116 GRADNJA KOMUNALNIH VODNIH GRAĐEVINA</t>
  </si>
  <si>
    <t>Projekt K 116001 Kanalizacijski sustav</t>
  </si>
  <si>
    <t>Projekt K 116002 Sekundarne građevine za javnu vodoopskrbu</t>
  </si>
  <si>
    <t>Projekt T 100004 Izmjene i dopune Prostornog plana</t>
  </si>
  <si>
    <t>Aktivnost A 100005 Političke stranke</t>
  </si>
  <si>
    <t>Aktivnost A 100006 Lokalni izbori</t>
  </si>
  <si>
    <t>Projekt T 102007 Uređenje Vidikovca Mali Kalnik</t>
  </si>
  <si>
    <t>Projekt K 106002 Kapitalna ulaganja u kulturu</t>
  </si>
  <si>
    <t xml:space="preserve"> </t>
  </si>
  <si>
    <t>OPĆINE GORNJA RIJEKA ZA RAZDOBLJE OD 2013.-2015. GODINE</t>
  </si>
  <si>
    <t>Program za  2013.</t>
  </si>
  <si>
    <t>Projekcija za  2015.</t>
  </si>
  <si>
    <t>Rashodi za nabavu proizvedene dugotrajne imovine - projekti</t>
  </si>
  <si>
    <t xml:space="preserve">      Ovaj Plan razvojnih programa stupa na snagu 1. siječnja 2013. godine.</t>
  </si>
  <si>
    <t>URBROJ: 2137/25-12-2</t>
  </si>
  <si>
    <t>Gornja Rijeka, 13. prosinca  2012.</t>
  </si>
  <si>
    <t>Projekt T115003 Modernizacija nerazvrstanih cesta</t>
  </si>
  <si>
    <t>KLASA: 400-08/12-01/21</t>
  </si>
  <si>
    <t xml:space="preserve">    Na temelju članka 16. Zakona o proračunu (''Narodne novine'' br. 87/08) i članka 30. Statuta Općine Gornja Rijeka (''Službeni glasnik Koprivničko-križevačke županije'' broj 9/09), Općinsko vijeće Općine Gornja Rijeka na 38. sjednici održanoj 13. prosinca 2012. donijelo je</t>
  </si>
  <si>
    <t>IZMJENE I DOPUNE PRORAČUNA</t>
  </si>
  <si>
    <t>Pove./smanj.</t>
  </si>
  <si>
    <t>Novi plan</t>
  </si>
  <si>
    <t xml:space="preserve">      Ove Izmjene i dopune Proračuna stupaju na snagu osmog dana od dana objave u ''Službenom glasniku Koprivničko-križevačke županije''.</t>
  </si>
  <si>
    <t>Rashodi za usluge-uređenje javnog bunara</t>
  </si>
  <si>
    <t>URBROJ: 2137/25-13-3</t>
  </si>
  <si>
    <t>Mladen Bukal</t>
  </si>
  <si>
    <t>Aktivnost A 100007 Povečanje temeljnog kapitala-Komunalno poduzeće Gornja Rijeka d.o.o.</t>
  </si>
  <si>
    <t>Izdaci za financijsku imovinu i otplate zajmova</t>
  </si>
  <si>
    <t>Izdaci za dionice i udjele u glavnici</t>
  </si>
  <si>
    <t>Dionice i udjeli u glavnici trgovačkih društava u javnom sektoru</t>
  </si>
  <si>
    <t>Projekt T 100005 Energetsko certificiranje</t>
  </si>
  <si>
    <t>Projekt T 100006 Sufinanciranje sekundarne mreže za javnu vodoopskrbu</t>
  </si>
  <si>
    <t xml:space="preserve">    PRENESENI VIŠAK/MANJAK IZ PROTEKLE GODINE</t>
  </si>
  <si>
    <t>KLASA: 400-08/13-01/14</t>
  </si>
  <si>
    <t>Gornja Rijeka, 24. listopada 2013.</t>
  </si>
  <si>
    <t xml:space="preserve">    Na temelju članka 39. Zakona o proračunu (''Narodne novine'' broj 87/08. i 136/12) i članka 30. Statuta Općine Gornja Rijeka (''Službeni glasnik Koprivničko-križevačke županije'' broj 9/09. i 4/13), Općinsko vijeće Općine Gornja Rijeka na 3. sjednici održanoj 24. listopada 2013.  donijelo je</t>
  </si>
  <si>
    <t xml:space="preserve">    U Proračunu Općine Gornja Rijeka za 2013. godinu i projekcijama za 2014. i 2015.godinu (''Službeni glasnik Koprivničko-križevačke županije'' broj 14/12. i 4/13) (u daljnjem tekstu: Proračun) u članku 1. mijenja se A. Račun prihoda i rashoda  i B. Račun financiranja, kako slijedi:</t>
  </si>
  <si>
    <t xml:space="preserve">    U članku 2. Proračuna prihodi i rashodi, te primici i izdaci po ekonomskoj klasifikaciji utvrđeni u Računu prihoda i rashoda i Računu financiranja povećavaju se ili smanjuju kako slijedi:</t>
  </si>
  <si>
    <t xml:space="preserve">      U članku 3. Proračuna ukupni rashodi i izdaci u svoti 2.516.530,00 kuna raspoređeni po proračunskim korisnicima za aktivnosti, tekuće i kapitalne projekte u okviru određenih programa, mijenjaju se kako slijedi: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</si>
</sst>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Border="1" applyAlignment="1">
      <alignment/>
    </xf>
    <xf numFmtId="16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4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/>
    </xf>
    <xf numFmtId="4" fontId="0" fillId="0" borderId="14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1" fillId="0" borderId="15" xfId="0" applyFont="1" applyBorder="1" applyAlignment="1">
      <alignment/>
    </xf>
    <xf numFmtId="4" fontId="0" fillId="0" borderId="15" xfId="0" applyNumberForma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 horizontal="left" vertical="center"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vertical="center"/>
    </xf>
    <xf numFmtId="0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" fontId="1" fillId="0" borderId="0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1" fillId="0" borderId="15" xfId="0" applyFont="1" applyBorder="1" applyAlignment="1">
      <alignment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4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 wrapText="1"/>
    </xf>
    <xf numFmtId="165" fontId="0" fillId="0" borderId="10" xfId="0" applyNumberForma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5" fontId="1" fillId="0" borderId="10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 horizontal="left"/>
    </xf>
    <xf numFmtId="0" fontId="1" fillId="0" borderId="18" xfId="0" applyFont="1" applyFill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4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13" xfId="0" applyNumberFormat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8"/>
  <sheetViews>
    <sheetView tabSelected="1" zoomScalePageLayoutView="0" workbookViewId="0" topLeftCell="A118">
      <selection activeCell="N157" sqref="N157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6.8515625" style="0" customWidth="1"/>
  </cols>
  <sheetData>
    <row r="1" spans="1:15" s="4" customFormat="1" ht="38.25" customHeight="1">
      <c r="A1" s="310" t="s">
        <v>365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 customHeight="1">
      <c r="B3" s="5"/>
    </row>
    <row r="4" spans="1:15" s="6" customFormat="1" ht="12.75">
      <c r="A4" s="319" t="s">
        <v>349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</row>
    <row r="5" spans="1:15" s="6" customFormat="1" ht="12.75">
      <c r="A5" s="322" t="s">
        <v>284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="6" customFormat="1" ht="12.75">
      <c r="A6" s="7"/>
    </row>
    <row r="8" spans="2:15" s="1" customFormat="1" ht="12.75">
      <c r="B8" s="309" t="s">
        <v>1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10" spans="1:15" ht="12.75">
      <c r="A10" s="310" t="s">
        <v>366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</row>
    <row r="11" spans="1:15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</row>
    <row r="12" spans="1:11" ht="12.75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ht="12.75">
      <c r="O13" s="9" t="s">
        <v>2</v>
      </c>
    </row>
    <row r="14" spans="2:15" ht="12.75">
      <c r="B14" s="6"/>
      <c r="C14" s="6"/>
      <c r="E14" s="6"/>
      <c r="F14" s="6"/>
      <c r="I14" s="10"/>
      <c r="J14" s="10"/>
      <c r="K14" s="8" t="s">
        <v>285</v>
      </c>
      <c r="M14" s="11" t="s">
        <v>350</v>
      </c>
      <c r="O14" s="11" t="s">
        <v>351</v>
      </c>
    </row>
    <row r="16" spans="2:15" s="12" customFormat="1" ht="12.75">
      <c r="B16" s="12" t="s">
        <v>5</v>
      </c>
      <c r="D16" s="13"/>
      <c r="J16" s="323"/>
      <c r="K16" s="323"/>
      <c r="L16" s="14"/>
      <c r="M16" s="15"/>
      <c r="N16" s="15"/>
      <c r="O16" s="15"/>
    </row>
    <row r="17" spans="3:17" ht="12.75">
      <c r="C17" t="s">
        <v>6</v>
      </c>
      <c r="D17" s="16" t="s">
        <v>7</v>
      </c>
      <c r="K17" s="2">
        <f>K43+K71</f>
        <v>3712000</v>
      </c>
      <c r="M17" s="17">
        <f>M40+M20</f>
        <v>-1195470</v>
      </c>
      <c r="N17" s="17"/>
      <c r="O17" s="17">
        <f>O40</f>
        <v>2416989</v>
      </c>
      <c r="Q17" s="2">
        <f>O17+O20</f>
        <v>2516530</v>
      </c>
    </row>
    <row r="18" spans="3:17" ht="12.75">
      <c r="C18" t="s">
        <v>8</v>
      </c>
      <c r="D18" s="16" t="s">
        <v>9</v>
      </c>
      <c r="K18" s="2">
        <f>K86</f>
        <v>1894000</v>
      </c>
      <c r="M18" s="17">
        <f>M86</f>
        <v>132530</v>
      </c>
      <c r="N18" s="17"/>
      <c r="O18" s="17">
        <f>O86</f>
        <v>2026530</v>
      </c>
      <c r="Q18" s="2">
        <f>O18+O19+O24</f>
        <v>2516530</v>
      </c>
    </row>
    <row r="19" spans="4:17" ht="12.75">
      <c r="D19" s="16" t="s">
        <v>10</v>
      </c>
      <c r="K19" s="2">
        <f>K109</f>
        <v>1818000</v>
      </c>
      <c r="M19" s="17">
        <f>M109</f>
        <v>-1378000</v>
      </c>
      <c r="N19" s="17"/>
      <c r="O19" s="17">
        <f>O109</f>
        <v>440000</v>
      </c>
      <c r="Q19" s="2"/>
    </row>
    <row r="20" spans="4:17" ht="12.75">
      <c r="D20" s="16" t="s">
        <v>362</v>
      </c>
      <c r="K20" s="2">
        <v>0</v>
      </c>
      <c r="M20" s="17">
        <v>99541</v>
      </c>
      <c r="N20" s="17"/>
      <c r="O20" s="17">
        <f>K20+M20</f>
        <v>99541</v>
      </c>
      <c r="Q20" s="2"/>
    </row>
    <row r="21" spans="4:17" ht="12.75">
      <c r="D21" s="16"/>
      <c r="M21" s="17"/>
      <c r="N21" s="17"/>
      <c r="O21" s="17"/>
      <c r="Q21" s="2"/>
    </row>
    <row r="22" spans="2:17" s="12" customFormat="1" ht="12.75">
      <c r="B22" s="12" t="s">
        <v>12</v>
      </c>
      <c r="D22" s="13"/>
      <c r="K22" s="14"/>
      <c r="L22" s="14"/>
      <c r="M22" s="15"/>
      <c r="N22" s="15"/>
      <c r="O22" s="15"/>
      <c r="Q22" s="2"/>
    </row>
    <row r="23" spans="3:15" ht="12.75">
      <c r="C23" t="s">
        <v>13</v>
      </c>
      <c r="D23" s="16" t="s">
        <v>14</v>
      </c>
      <c r="K23" s="2">
        <v>0</v>
      </c>
      <c r="L23" s="2"/>
      <c r="M23" s="17">
        <v>0</v>
      </c>
      <c r="N23" s="17"/>
      <c r="O23" s="17">
        <v>0</v>
      </c>
    </row>
    <row r="24" spans="3:15" ht="12.75">
      <c r="C24" t="s">
        <v>15</v>
      </c>
      <c r="D24" s="16" t="s">
        <v>16</v>
      </c>
      <c r="K24" s="2">
        <v>0</v>
      </c>
      <c r="L24" s="2"/>
      <c r="M24" s="17">
        <f>M120</f>
        <v>50000</v>
      </c>
      <c r="N24" s="17"/>
      <c r="O24" s="17">
        <f>O120</f>
        <v>50000</v>
      </c>
    </row>
    <row r="25" spans="4:15" ht="12.75">
      <c r="D25" s="16" t="s">
        <v>17</v>
      </c>
      <c r="K25" s="2">
        <v>0</v>
      </c>
      <c r="L25" s="2"/>
      <c r="M25" s="17">
        <v>0</v>
      </c>
      <c r="N25" s="17"/>
      <c r="O25" s="17">
        <v>0</v>
      </c>
    </row>
    <row r="26" spans="4:15" ht="12.75">
      <c r="D26" s="16" t="s">
        <v>18</v>
      </c>
      <c r="K26" s="2">
        <v>0</v>
      </c>
      <c r="L26" s="2"/>
      <c r="M26" s="17">
        <v>0</v>
      </c>
      <c r="N26" s="17"/>
      <c r="O26" s="17">
        <v>0</v>
      </c>
    </row>
    <row r="27" spans="4:15" ht="12.75">
      <c r="D27" s="16"/>
      <c r="L27" s="2"/>
      <c r="M27" s="17"/>
      <c r="N27" s="17"/>
      <c r="O27" s="17"/>
    </row>
    <row r="28" spans="4:15" ht="12.75">
      <c r="D28" s="16"/>
      <c r="L28" s="2"/>
      <c r="M28" s="17"/>
      <c r="N28" s="17"/>
      <c r="O28" s="17"/>
    </row>
    <row r="29" spans="4:15" ht="12.75">
      <c r="D29" s="16"/>
      <c r="L29" s="2"/>
      <c r="M29" s="17"/>
      <c r="N29" s="17"/>
      <c r="O29" s="17"/>
    </row>
    <row r="30" spans="4:15" ht="12.75">
      <c r="D30" s="16"/>
      <c r="L30" s="2"/>
      <c r="M30" s="17"/>
      <c r="N30" s="17"/>
      <c r="O30" s="17"/>
    </row>
    <row r="31" spans="4:15" ht="12.75">
      <c r="D31" s="16"/>
      <c r="L31" s="2"/>
      <c r="M31" s="17"/>
      <c r="N31" s="17"/>
      <c r="O31" s="17"/>
    </row>
    <row r="32" spans="4:15" ht="12.75">
      <c r="D32" s="16"/>
      <c r="L32" s="2"/>
      <c r="M32" s="17"/>
      <c r="N32" s="17"/>
      <c r="O32" s="17"/>
    </row>
    <row r="33" ht="12.75">
      <c r="B33" s="12"/>
    </row>
    <row r="34" spans="2:15" ht="12.75">
      <c r="B34" s="12"/>
      <c r="O34" s="18">
        <v>1</v>
      </c>
    </row>
    <row r="35" spans="1:15" ht="12.75">
      <c r="A35" s="309" t="s">
        <v>19</v>
      </c>
      <c r="B35" s="309" t="s">
        <v>19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</row>
    <row r="37" spans="1:15" s="5" customFormat="1" ht="12.75" customHeight="1">
      <c r="A37" s="321" t="s">
        <v>367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</row>
    <row r="38" spans="1:15" ht="12.75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</row>
    <row r="40" spans="4:15" s="12" customFormat="1" ht="12.75">
      <c r="D40" s="13"/>
      <c r="E40" s="12" t="s">
        <v>20</v>
      </c>
      <c r="K40" s="14">
        <f>K43+K71</f>
        <v>3712000</v>
      </c>
      <c r="M40" s="15">
        <f>M43+M71</f>
        <v>-1295011</v>
      </c>
      <c r="N40" s="15"/>
      <c r="O40" s="15">
        <f>O43+O71</f>
        <v>2416989</v>
      </c>
    </row>
    <row r="41" spans="1:11" s="12" customFormat="1" ht="12.75">
      <c r="A41" s="19"/>
      <c r="D41" s="13"/>
      <c r="K41" s="14"/>
    </row>
    <row r="42" spans="2:15" s="12" customFormat="1" ht="12.75">
      <c r="B42" s="13"/>
      <c r="C42" s="13"/>
      <c r="D42" s="13" t="s">
        <v>21</v>
      </c>
      <c r="E42" s="319" t="s">
        <v>22</v>
      </c>
      <c r="F42" s="319"/>
      <c r="G42" s="319"/>
      <c r="H42" s="319"/>
      <c r="I42" s="319"/>
      <c r="J42" s="318" t="s">
        <v>286</v>
      </c>
      <c r="K42" s="318"/>
      <c r="M42" s="13" t="s">
        <v>350</v>
      </c>
      <c r="O42" s="13" t="s">
        <v>351</v>
      </c>
    </row>
    <row r="43" spans="2:15" s="21" customFormat="1" ht="12.75">
      <c r="B43" s="22"/>
      <c r="C43" s="22"/>
      <c r="D43" s="23">
        <v>6</v>
      </c>
      <c r="E43" s="24" t="s">
        <v>24</v>
      </c>
      <c r="F43" s="24"/>
      <c r="G43" s="24"/>
      <c r="H43" s="24"/>
      <c r="I43" s="24"/>
      <c r="J43" s="25"/>
      <c r="K43" s="26">
        <f>K45+K50+K53+K57+K62+K65</f>
        <v>3646000</v>
      </c>
      <c r="L43" s="24"/>
      <c r="M43" s="27">
        <f>M45+M50+M53+M57+M62+M65</f>
        <v>-1300041</v>
      </c>
      <c r="N43" s="27"/>
      <c r="O43" s="27">
        <f>O45+O50+O53+O57+O62+O65</f>
        <v>2345959</v>
      </c>
    </row>
    <row r="44" spans="2:15" s="21" customFormat="1" ht="12.75">
      <c r="B44" s="22"/>
      <c r="C44" s="22"/>
      <c r="D44" s="23"/>
      <c r="E44" s="24"/>
      <c r="F44" s="24"/>
      <c r="G44" s="24"/>
      <c r="H44" s="24"/>
      <c r="I44" s="24"/>
      <c r="J44" s="25"/>
      <c r="K44" s="26"/>
      <c r="L44" s="24"/>
      <c r="M44" s="27"/>
      <c r="N44" s="27"/>
      <c r="O44" s="28"/>
    </row>
    <row r="45" spans="2:15" s="21" customFormat="1" ht="12.75">
      <c r="B45" s="22"/>
      <c r="C45" s="22"/>
      <c r="D45" s="23">
        <v>61</v>
      </c>
      <c r="E45" s="24" t="s">
        <v>25</v>
      </c>
      <c r="F45" s="29"/>
      <c r="G45" s="24"/>
      <c r="H45" s="24"/>
      <c r="I45" s="24"/>
      <c r="J45" s="25"/>
      <c r="K45" s="26">
        <f>K46+K47+K48</f>
        <v>1498800</v>
      </c>
      <c r="L45" s="24"/>
      <c r="M45" s="27">
        <f>M46+M47+M48</f>
        <v>-143841</v>
      </c>
      <c r="N45" s="27"/>
      <c r="O45" s="27">
        <f>O46+O47+O48</f>
        <v>1354959</v>
      </c>
    </row>
    <row r="46" spans="1:15" s="38" customFormat="1" ht="12.75">
      <c r="A46" s="30"/>
      <c r="B46" s="31"/>
      <c r="C46" s="31"/>
      <c r="D46" s="32">
        <v>611</v>
      </c>
      <c r="E46" s="33" t="s">
        <v>26</v>
      </c>
      <c r="F46" s="33"/>
      <c r="G46" s="33"/>
      <c r="H46" s="33"/>
      <c r="I46" s="33"/>
      <c r="J46" s="34"/>
      <c r="K46" s="35">
        <v>1398800</v>
      </c>
      <c r="L46" s="36"/>
      <c r="M46" s="37">
        <v>-128841</v>
      </c>
      <c r="N46" s="37"/>
      <c r="O46" s="37">
        <f>K46+M46</f>
        <v>1269959</v>
      </c>
    </row>
    <row r="47" spans="2:15" s="38" customFormat="1" ht="12.75">
      <c r="B47" s="39"/>
      <c r="C47" s="31"/>
      <c r="D47" s="32">
        <v>613</v>
      </c>
      <c r="E47" s="33" t="s">
        <v>27</v>
      </c>
      <c r="F47" s="33"/>
      <c r="G47" s="33"/>
      <c r="H47" s="33"/>
      <c r="I47" s="33"/>
      <c r="J47" s="34"/>
      <c r="K47" s="35">
        <v>70000</v>
      </c>
      <c r="L47" s="36"/>
      <c r="M47" s="37">
        <v>-10000</v>
      </c>
      <c r="N47" s="37"/>
      <c r="O47" s="37">
        <f>K47+M47</f>
        <v>60000</v>
      </c>
    </row>
    <row r="48" spans="2:15" s="38" customFormat="1" ht="12.75">
      <c r="B48" s="39"/>
      <c r="C48" s="31"/>
      <c r="D48" s="32">
        <v>614</v>
      </c>
      <c r="E48" s="33" t="s">
        <v>28</v>
      </c>
      <c r="F48" s="33"/>
      <c r="G48" s="33"/>
      <c r="H48" s="33"/>
      <c r="I48" s="33"/>
      <c r="J48" s="34"/>
      <c r="K48" s="35">
        <v>30000</v>
      </c>
      <c r="L48" s="36"/>
      <c r="M48" s="37">
        <v>-5000</v>
      </c>
      <c r="N48" s="37"/>
      <c r="O48" s="37">
        <f>K48+M48</f>
        <v>25000</v>
      </c>
    </row>
    <row r="49" spans="2:15" s="38" customFormat="1" ht="12.75">
      <c r="B49" s="39"/>
      <c r="C49" s="31"/>
      <c r="D49" s="32"/>
      <c r="E49" s="33"/>
      <c r="F49" s="33"/>
      <c r="G49" s="33"/>
      <c r="H49" s="33"/>
      <c r="I49" s="33"/>
      <c r="J49" s="34"/>
      <c r="K49" s="35"/>
      <c r="L49" s="36"/>
      <c r="M49" s="37"/>
      <c r="N49" s="37"/>
      <c r="O49" s="37"/>
    </row>
    <row r="50" spans="2:15" s="21" customFormat="1" ht="12.75" customHeight="1">
      <c r="B50" s="40"/>
      <c r="C50" s="22"/>
      <c r="D50" s="23">
        <v>63</v>
      </c>
      <c r="E50" s="315" t="s">
        <v>29</v>
      </c>
      <c r="F50" s="315"/>
      <c r="G50" s="315"/>
      <c r="H50" s="315"/>
      <c r="I50" s="315"/>
      <c r="J50" s="25"/>
      <c r="K50" s="26">
        <f>K51</f>
        <v>1767000</v>
      </c>
      <c r="L50" s="24"/>
      <c r="M50" s="27">
        <f>M51</f>
        <v>-1234000</v>
      </c>
      <c r="N50" s="27"/>
      <c r="O50" s="27">
        <f>O51</f>
        <v>533000</v>
      </c>
    </row>
    <row r="51" spans="2:15" s="38" customFormat="1" ht="12.75">
      <c r="B51" s="39"/>
      <c r="C51" s="31"/>
      <c r="D51" s="32">
        <v>633</v>
      </c>
      <c r="E51" s="33" t="s">
        <v>30</v>
      </c>
      <c r="F51" s="33"/>
      <c r="G51" s="33"/>
      <c r="H51" s="33"/>
      <c r="I51" s="33"/>
      <c r="J51" s="34"/>
      <c r="K51" s="41">
        <v>1767000</v>
      </c>
      <c r="L51" s="36"/>
      <c r="M51" s="37">
        <v>-1234000</v>
      </c>
      <c r="N51" s="37"/>
      <c r="O51" s="37">
        <f>K51+M51</f>
        <v>533000</v>
      </c>
    </row>
    <row r="52" spans="2:15" s="38" customFormat="1" ht="12.75" customHeight="1">
      <c r="B52" s="31"/>
      <c r="C52" s="31"/>
      <c r="D52" s="32"/>
      <c r="E52" s="33"/>
      <c r="F52" s="33"/>
      <c r="G52" s="33"/>
      <c r="H52" s="33"/>
      <c r="I52" s="33"/>
      <c r="J52" s="33"/>
      <c r="K52" s="35"/>
      <c r="L52" s="36"/>
      <c r="M52" s="37"/>
      <c r="N52" s="37"/>
      <c r="O52" s="37"/>
    </row>
    <row r="53" spans="2:15" s="21" customFormat="1" ht="12.75">
      <c r="B53" s="22"/>
      <c r="C53" s="22"/>
      <c r="D53" s="23">
        <v>64</v>
      </c>
      <c r="E53" s="24" t="s">
        <v>31</v>
      </c>
      <c r="F53" s="24"/>
      <c r="G53" s="24"/>
      <c r="H53" s="24"/>
      <c r="I53" s="24"/>
      <c r="J53" s="24"/>
      <c r="K53" s="26">
        <f>K55+K54</f>
        <v>90200</v>
      </c>
      <c r="L53" s="24"/>
      <c r="M53" s="27">
        <f>M54+M55</f>
        <v>110800</v>
      </c>
      <c r="N53" s="27"/>
      <c r="O53" s="27">
        <f>O54+O55</f>
        <v>201000</v>
      </c>
    </row>
    <row r="54" spans="2:15" s="38" customFormat="1" ht="12.75">
      <c r="B54" s="31"/>
      <c r="C54" s="31"/>
      <c r="D54" s="32">
        <v>641</v>
      </c>
      <c r="E54" s="33" t="s">
        <v>32</v>
      </c>
      <c r="F54" s="33"/>
      <c r="G54" s="33"/>
      <c r="H54" s="33"/>
      <c r="I54" s="33"/>
      <c r="J54" s="33"/>
      <c r="K54" s="35">
        <v>20200</v>
      </c>
      <c r="L54" s="36"/>
      <c r="M54" s="37">
        <v>110800</v>
      </c>
      <c r="N54" s="37"/>
      <c r="O54" s="37">
        <f>K54+M54</f>
        <v>131000</v>
      </c>
    </row>
    <row r="55" spans="2:15" s="38" customFormat="1" ht="12.75">
      <c r="B55" s="31"/>
      <c r="C55" s="31"/>
      <c r="D55" s="32">
        <v>642</v>
      </c>
      <c r="E55" s="33" t="s">
        <v>33</v>
      </c>
      <c r="F55" s="33"/>
      <c r="G55" s="33"/>
      <c r="H55" s="33"/>
      <c r="I55" s="33"/>
      <c r="J55" s="33"/>
      <c r="K55" s="35">
        <v>70000</v>
      </c>
      <c r="L55" s="36"/>
      <c r="M55" s="37">
        <v>0</v>
      </c>
      <c r="N55" s="37"/>
      <c r="O55" s="37">
        <f>K55+M55</f>
        <v>70000</v>
      </c>
    </row>
    <row r="56" spans="2:15" s="38" customFormat="1" ht="12.75">
      <c r="B56" s="31"/>
      <c r="C56" s="31"/>
      <c r="D56" s="32"/>
      <c r="E56" s="33"/>
      <c r="F56" s="33"/>
      <c r="G56" s="33"/>
      <c r="H56" s="33"/>
      <c r="I56" s="33"/>
      <c r="J56" s="33"/>
      <c r="K56" s="35"/>
      <c r="L56" s="36"/>
      <c r="M56" s="37"/>
      <c r="N56" s="37"/>
      <c r="O56" s="37"/>
    </row>
    <row r="57" spans="2:15" s="21" customFormat="1" ht="27" customHeight="1">
      <c r="B57" s="22"/>
      <c r="C57" s="22"/>
      <c r="D57" s="23">
        <v>65</v>
      </c>
      <c r="E57" s="320" t="s">
        <v>34</v>
      </c>
      <c r="F57" s="320"/>
      <c r="G57" s="320"/>
      <c r="H57" s="320"/>
      <c r="I57" s="320"/>
      <c r="J57" s="24"/>
      <c r="K57" s="26">
        <f>K58+K59+K60</f>
        <v>284000</v>
      </c>
      <c r="L57" s="24"/>
      <c r="M57" s="27">
        <f>M58+M59+M60</f>
        <v>-33000</v>
      </c>
      <c r="N57" s="27"/>
      <c r="O57" s="27">
        <f>O58+O59+O60</f>
        <v>251000</v>
      </c>
    </row>
    <row r="58" spans="2:15" s="38" customFormat="1" ht="12.75">
      <c r="B58" s="31"/>
      <c r="C58" s="31"/>
      <c r="D58" s="32">
        <v>651</v>
      </c>
      <c r="E58" s="33" t="s">
        <v>35</v>
      </c>
      <c r="F58" s="33"/>
      <c r="G58" s="33"/>
      <c r="H58" s="33"/>
      <c r="I58" s="33"/>
      <c r="J58" s="33"/>
      <c r="K58" s="41">
        <v>5000</v>
      </c>
      <c r="L58" s="36"/>
      <c r="M58" s="37">
        <v>-3000</v>
      </c>
      <c r="N58" s="37"/>
      <c r="O58" s="37">
        <f>K58+M58</f>
        <v>2000</v>
      </c>
    </row>
    <row r="59" spans="2:15" s="38" customFormat="1" ht="12.75">
      <c r="B59" s="31"/>
      <c r="C59" s="31"/>
      <c r="D59" s="32">
        <v>652</v>
      </c>
      <c r="E59" s="33" t="s">
        <v>36</v>
      </c>
      <c r="F59" s="33"/>
      <c r="G59" s="33"/>
      <c r="H59" s="33"/>
      <c r="I59" s="33"/>
      <c r="J59" s="33"/>
      <c r="K59" s="41">
        <v>70000</v>
      </c>
      <c r="L59" s="36"/>
      <c r="M59" s="37">
        <v>-30000</v>
      </c>
      <c r="N59" s="37"/>
      <c r="O59" s="37">
        <f>K59+M59</f>
        <v>40000</v>
      </c>
    </row>
    <row r="60" spans="2:15" s="38" customFormat="1" ht="12.75">
      <c r="B60" s="31"/>
      <c r="C60" s="31"/>
      <c r="D60" s="32">
        <v>653</v>
      </c>
      <c r="E60" s="33" t="s">
        <v>37</v>
      </c>
      <c r="F60" s="33"/>
      <c r="G60" s="33"/>
      <c r="H60" s="33"/>
      <c r="I60" s="33"/>
      <c r="J60" s="33"/>
      <c r="K60" s="41">
        <v>209000</v>
      </c>
      <c r="L60" s="36"/>
      <c r="M60" s="37">
        <v>0</v>
      </c>
      <c r="N60" s="37"/>
      <c r="O60" s="37">
        <f>K60+M60</f>
        <v>209000</v>
      </c>
    </row>
    <row r="61" spans="2:15" s="38" customFormat="1" ht="12.75">
      <c r="B61" s="31"/>
      <c r="C61" s="31"/>
      <c r="D61" s="32"/>
      <c r="E61" s="33"/>
      <c r="F61" s="33"/>
      <c r="G61" s="33"/>
      <c r="H61" s="33"/>
      <c r="I61" s="33"/>
      <c r="J61" s="33"/>
      <c r="K61" s="41"/>
      <c r="L61" s="36"/>
      <c r="M61" s="37"/>
      <c r="N61" s="37"/>
      <c r="O61" s="37"/>
    </row>
    <row r="62" spans="2:15" s="43" customFormat="1" ht="27" customHeight="1">
      <c r="B62" s="44"/>
      <c r="C62" s="45"/>
      <c r="D62" s="46">
        <v>66</v>
      </c>
      <c r="E62" s="320" t="s">
        <v>38</v>
      </c>
      <c r="F62" s="320"/>
      <c r="G62" s="320"/>
      <c r="H62" s="320"/>
      <c r="I62" s="320"/>
      <c r="J62" s="320"/>
      <c r="K62" s="47">
        <f>K63</f>
        <v>1000</v>
      </c>
      <c r="L62" s="48"/>
      <c r="M62" s="49">
        <f>M63</f>
        <v>0</v>
      </c>
      <c r="N62" s="49"/>
      <c r="O62" s="49">
        <f>O63</f>
        <v>1000</v>
      </c>
    </row>
    <row r="63" spans="2:15" s="38" customFormat="1" ht="12.75">
      <c r="B63" s="31"/>
      <c r="C63" s="31"/>
      <c r="D63" s="32">
        <v>663</v>
      </c>
      <c r="E63" s="33" t="s">
        <v>39</v>
      </c>
      <c r="F63" s="33"/>
      <c r="G63" s="33"/>
      <c r="H63" s="33"/>
      <c r="I63" s="33"/>
      <c r="J63" s="33"/>
      <c r="K63" s="35">
        <v>1000</v>
      </c>
      <c r="L63" s="36"/>
      <c r="M63" s="37">
        <v>0</v>
      </c>
      <c r="N63" s="37"/>
      <c r="O63" s="37">
        <f>K63+M63</f>
        <v>1000</v>
      </c>
    </row>
    <row r="64" spans="2:20" s="38" customFormat="1" ht="12.75">
      <c r="B64" s="31"/>
      <c r="C64" s="31"/>
      <c r="D64" s="32"/>
      <c r="E64" s="33"/>
      <c r="F64" s="33"/>
      <c r="G64" s="33"/>
      <c r="H64" s="33"/>
      <c r="I64" s="33"/>
      <c r="J64" s="33"/>
      <c r="K64" s="35"/>
      <c r="L64" s="36"/>
      <c r="M64" s="37"/>
      <c r="N64" s="37"/>
      <c r="O64" s="37"/>
      <c r="T64" s="38" t="s">
        <v>290</v>
      </c>
    </row>
    <row r="65" spans="2:15" s="38" customFormat="1" ht="12.75">
      <c r="B65" s="31"/>
      <c r="C65" s="31"/>
      <c r="D65" s="23">
        <v>67</v>
      </c>
      <c r="E65" s="24" t="s">
        <v>42</v>
      </c>
      <c r="F65" s="33"/>
      <c r="G65" s="33"/>
      <c r="H65" s="33"/>
      <c r="I65" s="33"/>
      <c r="J65" s="33"/>
      <c r="K65" s="26">
        <f>K66</f>
        <v>5000</v>
      </c>
      <c r="L65" s="36"/>
      <c r="M65" s="27">
        <f>M66</f>
        <v>0</v>
      </c>
      <c r="N65" s="27"/>
      <c r="O65" s="27">
        <f>O66</f>
        <v>5000</v>
      </c>
    </row>
    <row r="66" spans="2:15" s="38" customFormat="1" ht="12.75">
      <c r="B66" s="31"/>
      <c r="C66" s="31"/>
      <c r="D66" s="32">
        <v>671</v>
      </c>
      <c r="E66" s="33" t="s">
        <v>287</v>
      </c>
      <c r="F66" s="33"/>
      <c r="G66" s="33"/>
      <c r="H66" s="33"/>
      <c r="I66" s="33"/>
      <c r="J66" s="33"/>
      <c r="K66" s="35">
        <v>5000</v>
      </c>
      <c r="L66" s="36"/>
      <c r="M66" s="37">
        <v>0</v>
      </c>
      <c r="N66" s="37"/>
      <c r="O66" s="37">
        <f>K66+M66</f>
        <v>5000</v>
      </c>
    </row>
    <row r="67" spans="2:15" s="38" customFormat="1" ht="12.75">
      <c r="B67" s="31"/>
      <c r="C67" s="31"/>
      <c r="D67" s="50"/>
      <c r="E67" s="69"/>
      <c r="F67" s="69"/>
      <c r="G67" s="69"/>
      <c r="H67" s="69"/>
      <c r="I67" s="69"/>
      <c r="J67" s="69"/>
      <c r="K67" s="52"/>
      <c r="L67" s="51"/>
      <c r="M67" s="53"/>
      <c r="N67" s="53"/>
      <c r="O67" s="53"/>
    </row>
    <row r="68" spans="2:15" s="38" customFormat="1" ht="12.75">
      <c r="B68" s="31"/>
      <c r="C68" s="31"/>
      <c r="D68" s="50"/>
      <c r="E68" s="69"/>
      <c r="F68" s="69"/>
      <c r="G68" s="69"/>
      <c r="H68" s="69"/>
      <c r="I68" s="69"/>
      <c r="J68" s="69"/>
      <c r="K68" s="52"/>
      <c r="L68" s="51"/>
      <c r="M68" s="53"/>
      <c r="N68" s="53"/>
      <c r="O68" s="53"/>
    </row>
    <row r="69" spans="2:15" s="38" customFormat="1" ht="12.75">
      <c r="B69" s="31"/>
      <c r="C69" s="31"/>
      <c r="D69" s="50"/>
      <c r="E69" s="51"/>
      <c r="F69" s="51"/>
      <c r="G69" s="51"/>
      <c r="H69" s="51"/>
      <c r="I69" s="51"/>
      <c r="J69" s="51"/>
      <c r="K69" s="52"/>
      <c r="L69" s="51"/>
      <c r="M69" s="53"/>
      <c r="N69" s="53"/>
      <c r="O69" s="54">
        <v>2</v>
      </c>
    </row>
    <row r="70" spans="1:15" s="12" customFormat="1" ht="12.75">
      <c r="A70" s="19"/>
      <c r="D70" s="55" t="s">
        <v>41</v>
      </c>
      <c r="E70" s="56"/>
      <c r="F70" s="56"/>
      <c r="G70" s="56"/>
      <c r="H70" s="56"/>
      <c r="I70" s="56"/>
      <c r="J70" s="56"/>
      <c r="K70" s="57"/>
      <c r="L70" s="56"/>
      <c r="M70" s="58"/>
      <c r="N70" s="58"/>
      <c r="O70" s="58"/>
    </row>
    <row r="71" spans="1:15" s="12" customFormat="1" ht="12.75">
      <c r="A71" s="19"/>
      <c r="D71" s="55">
        <v>6</v>
      </c>
      <c r="E71" s="56" t="s">
        <v>24</v>
      </c>
      <c r="F71" s="56"/>
      <c r="G71" s="56"/>
      <c r="H71" s="56"/>
      <c r="I71" s="56"/>
      <c r="J71" s="56"/>
      <c r="K71" s="57">
        <f>K72+K81+K78+K75</f>
        <v>66000</v>
      </c>
      <c r="L71" s="56"/>
      <c r="M71" s="58">
        <f>M72+M75+M78+M81</f>
        <v>5030</v>
      </c>
      <c r="N71" s="58"/>
      <c r="O71" s="58">
        <f>O72+O75+O78+O81</f>
        <v>71030</v>
      </c>
    </row>
    <row r="72" spans="1:15" s="12" customFormat="1" ht="12.75">
      <c r="A72" s="19"/>
      <c r="D72" s="55">
        <v>63</v>
      </c>
      <c r="E72" s="59" t="s">
        <v>29</v>
      </c>
      <c r="F72" s="56"/>
      <c r="G72" s="56"/>
      <c r="H72" s="56"/>
      <c r="I72" s="56"/>
      <c r="J72" s="56"/>
      <c r="K72" s="57">
        <f>K73</f>
        <v>38000</v>
      </c>
      <c r="L72" s="56"/>
      <c r="M72" s="58">
        <f>M73</f>
        <v>0</v>
      </c>
      <c r="N72" s="58"/>
      <c r="O72" s="58">
        <f>O73</f>
        <v>38000</v>
      </c>
    </row>
    <row r="73" spans="1:15" s="12" customFormat="1" ht="12.75">
      <c r="A73" s="19"/>
      <c r="D73" s="60">
        <v>633</v>
      </c>
      <c r="E73" s="59" t="s">
        <v>42</v>
      </c>
      <c r="F73" s="56"/>
      <c r="G73" s="56"/>
      <c r="H73" s="56"/>
      <c r="I73" s="56"/>
      <c r="J73" s="56"/>
      <c r="K73" s="61">
        <v>38000</v>
      </c>
      <c r="L73" s="56"/>
      <c r="M73" s="97">
        <v>0</v>
      </c>
      <c r="N73" s="97"/>
      <c r="O73" s="97">
        <f>K73+M73</f>
        <v>38000</v>
      </c>
    </row>
    <row r="74" spans="1:15" s="12" customFormat="1" ht="12.75">
      <c r="A74" s="19"/>
      <c r="D74" s="60"/>
      <c r="E74" s="59"/>
      <c r="F74" s="56"/>
      <c r="G74" s="56"/>
      <c r="H74" s="56"/>
      <c r="I74" s="56"/>
      <c r="J74" s="56"/>
      <c r="K74" s="61"/>
      <c r="L74" s="56"/>
      <c r="M74" s="58"/>
      <c r="N74" s="58"/>
      <c r="O74" s="58"/>
    </row>
    <row r="75" spans="1:15" s="12" customFormat="1" ht="12.75">
      <c r="A75" s="19"/>
      <c r="D75" s="55">
        <v>64</v>
      </c>
      <c r="E75" s="59" t="s">
        <v>31</v>
      </c>
      <c r="F75" s="56"/>
      <c r="G75" s="56"/>
      <c r="H75" s="56"/>
      <c r="I75" s="56"/>
      <c r="J75" s="56"/>
      <c r="K75" s="57">
        <f>K76</f>
        <v>50</v>
      </c>
      <c r="L75" s="56"/>
      <c r="M75" s="58">
        <f>M76</f>
        <v>-20</v>
      </c>
      <c r="N75" s="58"/>
      <c r="O75" s="58">
        <f>O76</f>
        <v>30</v>
      </c>
    </row>
    <row r="76" spans="1:15" s="12" customFormat="1" ht="12.75">
      <c r="A76" s="19"/>
      <c r="D76" s="60">
        <v>641</v>
      </c>
      <c r="E76" s="59" t="s">
        <v>32</v>
      </c>
      <c r="F76" s="56"/>
      <c r="G76" s="56"/>
      <c r="H76" s="56"/>
      <c r="I76" s="56"/>
      <c r="J76" s="56"/>
      <c r="K76" s="61">
        <v>50</v>
      </c>
      <c r="L76" s="56"/>
      <c r="M76" s="97">
        <v>-20</v>
      </c>
      <c r="N76" s="97"/>
      <c r="O76" s="97">
        <f>K76+M76</f>
        <v>30</v>
      </c>
    </row>
    <row r="77" spans="1:15" s="12" customFormat="1" ht="12.75">
      <c r="A77" s="19"/>
      <c r="D77" s="60"/>
      <c r="E77" s="59"/>
      <c r="F77" s="56"/>
      <c r="G77" s="56"/>
      <c r="H77" s="56"/>
      <c r="I77" s="56"/>
      <c r="J77" s="56"/>
      <c r="K77" s="61"/>
      <c r="L77" s="56"/>
      <c r="M77" s="58"/>
      <c r="N77" s="58"/>
      <c r="O77" s="58"/>
    </row>
    <row r="78" spans="1:15" s="12" customFormat="1" ht="12.75">
      <c r="A78" s="19"/>
      <c r="D78" s="55">
        <v>65</v>
      </c>
      <c r="E78" s="59" t="s">
        <v>34</v>
      </c>
      <c r="F78" s="56"/>
      <c r="G78" s="56"/>
      <c r="H78" s="56"/>
      <c r="I78" s="56"/>
      <c r="J78" s="56"/>
      <c r="K78" s="57">
        <f>K79</f>
        <v>2950</v>
      </c>
      <c r="L78" s="56"/>
      <c r="M78" s="58">
        <f>M79</f>
        <v>50</v>
      </c>
      <c r="N78" s="58"/>
      <c r="O78" s="58">
        <f>O79</f>
        <v>3000</v>
      </c>
    </row>
    <row r="79" spans="1:15" s="12" customFormat="1" ht="12.75">
      <c r="A79" s="19"/>
      <c r="D79" s="60">
        <v>652</v>
      </c>
      <c r="E79" s="59" t="s">
        <v>36</v>
      </c>
      <c r="F79" s="56"/>
      <c r="G79" s="56"/>
      <c r="H79" s="56"/>
      <c r="I79" s="56"/>
      <c r="J79" s="56"/>
      <c r="K79" s="61">
        <v>2950</v>
      </c>
      <c r="L79" s="56"/>
      <c r="M79" s="97">
        <v>50</v>
      </c>
      <c r="N79" s="58"/>
      <c r="O79" s="79">
        <f>K79+M79</f>
        <v>3000</v>
      </c>
    </row>
    <row r="80" spans="1:15" s="12" customFormat="1" ht="12.75">
      <c r="A80" s="19"/>
      <c r="D80" s="60"/>
      <c r="E80" s="59"/>
      <c r="F80" s="56"/>
      <c r="G80" s="56"/>
      <c r="H80" s="56"/>
      <c r="I80" s="56"/>
      <c r="J80" s="56"/>
      <c r="K80" s="61"/>
      <c r="L80" s="56"/>
      <c r="M80" s="58"/>
      <c r="N80" s="58"/>
      <c r="O80" s="28"/>
    </row>
    <row r="81" spans="1:15" s="12" customFormat="1" ht="12.75">
      <c r="A81" s="19"/>
      <c r="D81" s="55">
        <v>66</v>
      </c>
      <c r="E81" s="59" t="s">
        <v>38</v>
      </c>
      <c r="F81" s="56"/>
      <c r="G81" s="56"/>
      <c r="H81" s="56"/>
      <c r="I81" s="56"/>
      <c r="J81" s="56"/>
      <c r="K81" s="57">
        <f>K82</f>
        <v>25000</v>
      </c>
      <c r="L81" s="56"/>
      <c r="M81" s="58">
        <f>M82</f>
        <v>5000</v>
      </c>
      <c r="N81" s="58"/>
      <c r="O81" s="58">
        <f>O82</f>
        <v>30000</v>
      </c>
    </row>
    <row r="82" spans="1:15" s="12" customFormat="1" ht="12.75">
      <c r="A82" s="19"/>
      <c r="D82" s="60">
        <v>661</v>
      </c>
      <c r="E82" s="59" t="s">
        <v>43</v>
      </c>
      <c r="F82" s="56"/>
      <c r="G82" s="56"/>
      <c r="H82" s="56"/>
      <c r="I82" s="56"/>
      <c r="J82" s="56"/>
      <c r="K82" s="61">
        <v>25000</v>
      </c>
      <c r="L82" s="56"/>
      <c r="M82" s="97">
        <v>5000</v>
      </c>
      <c r="N82" s="58"/>
      <c r="O82" s="97">
        <f>K82+M82</f>
        <v>30000</v>
      </c>
    </row>
    <row r="83" spans="2:15" s="38" customFormat="1" ht="12.75">
      <c r="B83" s="62"/>
      <c r="C83" s="62"/>
      <c r="D83" s="62"/>
      <c r="K83" s="63"/>
      <c r="M83" s="64"/>
      <c r="N83" s="64"/>
      <c r="O83" s="64"/>
    </row>
    <row r="84" spans="4:15" s="12" customFormat="1" ht="12.75">
      <c r="D84" s="65"/>
      <c r="E84" s="12" t="s">
        <v>44</v>
      </c>
      <c r="K84" s="14">
        <f>K86+K109</f>
        <v>3712000</v>
      </c>
      <c r="M84" s="15">
        <f>M86+M109+M120</f>
        <v>-1195470</v>
      </c>
      <c r="N84" s="15"/>
      <c r="O84" s="15">
        <f>O86+O109+O120</f>
        <v>2516530</v>
      </c>
    </row>
    <row r="85" spans="4:15" s="38" customFormat="1" ht="12.75">
      <c r="D85" s="62"/>
      <c r="K85" s="63"/>
      <c r="M85" s="64"/>
      <c r="N85" s="64"/>
      <c r="O85" s="64"/>
    </row>
    <row r="86" spans="2:15" s="21" customFormat="1" ht="12.75">
      <c r="B86" s="22"/>
      <c r="C86" s="22"/>
      <c r="D86" s="23">
        <v>3</v>
      </c>
      <c r="E86" s="24" t="s">
        <v>45</v>
      </c>
      <c r="F86" s="24"/>
      <c r="G86" s="24"/>
      <c r="H86" s="24"/>
      <c r="I86" s="24"/>
      <c r="J86" s="24"/>
      <c r="K86" s="26">
        <f>K87+K92+K99+K102+K105</f>
        <v>1894000</v>
      </c>
      <c r="L86" s="24"/>
      <c r="M86" s="27">
        <f>M87+M92+M99+M102+M105</f>
        <v>132530</v>
      </c>
      <c r="N86" s="27"/>
      <c r="O86" s="27">
        <f>O87+O92+O99+O102+O105</f>
        <v>2026530</v>
      </c>
    </row>
    <row r="87" spans="2:15" s="21" customFormat="1" ht="12.75">
      <c r="B87" s="22"/>
      <c r="C87" s="22"/>
      <c r="D87" s="23">
        <v>31</v>
      </c>
      <c r="E87" s="24" t="s">
        <v>46</v>
      </c>
      <c r="F87" s="24"/>
      <c r="G87" s="24"/>
      <c r="H87" s="24"/>
      <c r="I87" s="24"/>
      <c r="J87" s="24"/>
      <c r="K87" s="26">
        <f>K88+K89+K90</f>
        <v>307000</v>
      </c>
      <c r="L87" s="24"/>
      <c r="M87" s="27">
        <f>M229+M344+M351+M161</f>
        <v>59050</v>
      </c>
      <c r="N87" s="27"/>
      <c r="O87" s="27">
        <f>O229+O344+O351+O161</f>
        <v>366050</v>
      </c>
    </row>
    <row r="88" spans="2:15" s="38" customFormat="1" ht="12.75">
      <c r="B88" s="31"/>
      <c r="C88" s="31"/>
      <c r="D88" s="32">
        <v>311</v>
      </c>
      <c r="E88" s="33" t="s">
        <v>47</v>
      </c>
      <c r="F88" s="33"/>
      <c r="G88" s="33"/>
      <c r="H88" s="33"/>
      <c r="I88" s="33"/>
      <c r="J88" s="33"/>
      <c r="K88" s="35">
        <f>K230+K345</f>
        <v>246000</v>
      </c>
      <c r="L88" s="35"/>
      <c r="M88" s="35">
        <f>M230+M345+M162+M352</f>
        <v>53550</v>
      </c>
      <c r="N88" s="35"/>
      <c r="O88" s="35">
        <f>O230+O345+O162+O352</f>
        <v>299550</v>
      </c>
    </row>
    <row r="89" spans="2:15" s="38" customFormat="1" ht="12.75">
      <c r="B89" s="31"/>
      <c r="C89" s="31"/>
      <c r="D89" s="32">
        <v>312</v>
      </c>
      <c r="E89" s="33" t="s">
        <v>48</v>
      </c>
      <c r="F89" s="33"/>
      <c r="G89" s="33"/>
      <c r="H89" s="33"/>
      <c r="I89" s="33"/>
      <c r="J89" s="33"/>
      <c r="K89" s="35">
        <f>K231+K353</f>
        <v>12000</v>
      </c>
      <c r="L89" s="35"/>
      <c r="M89" s="35">
        <f>M231+M353+M163</f>
        <v>-1500</v>
      </c>
      <c r="N89" s="35"/>
      <c r="O89" s="35">
        <f>O231+O353+O163</f>
        <v>10500</v>
      </c>
    </row>
    <row r="90" spans="2:15" s="38" customFormat="1" ht="12.75">
      <c r="B90" s="31"/>
      <c r="C90" s="31"/>
      <c r="D90" s="32">
        <v>313</v>
      </c>
      <c r="E90" s="33" t="s">
        <v>49</v>
      </c>
      <c r="F90" s="33"/>
      <c r="G90" s="33"/>
      <c r="H90" s="33"/>
      <c r="I90" s="33"/>
      <c r="J90" s="33"/>
      <c r="K90" s="35">
        <f>K232+K354+K346</f>
        <v>49000</v>
      </c>
      <c r="L90" s="35"/>
      <c r="M90" s="35">
        <f>M232+M354+M346+M164</f>
        <v>7000</v>
      </c>
      <c r="N90" s="35"/>
      <c r="O90" s="35">
        <f>O232+O354+O346+O164</f>
        <v>56000</v>
      </c>
    </row>
    <row r="91" spans="2:15" s="38" customFormat="1" ht="12.75">
      <c r="B91" s="31"/>
      <c r="C91" s="31"/>
      <c r="D91" s="32"/>
      <c r="E91" s="33"/>
      <c r="F91" s="33"/>
      <c r="G91" s="33"/>
      <c r="H91" s="33"/>
      <c r="I91" s="33"/>
      <c r="J91" s="33"/>
      <c r="K91" s="35"/>
      <c r="L91" s="36"/>
      <c r="M91" s="37"/>
      <c r="N91" s="37"/>
      <c r="O91" s="37"/>
    </row>
    <row r="92" spans="2:15" s="21" customFormat="1" ht="12.75">
      <c r="B92" s="22"/>
      <c r="C92" s="22"/>
      <c r="D92" s="23">
        <v>32</v>
      </c>
      <c r="E92" s="24" t="s">
        <v>50</v>
      </c>
      <c r="F92" s="24"/>
      <c r="G92" s="24"/>
      <c r="H92" s="24"/>
      <c r="I92" s="24"/>
      <c r="J92" s="24"/>
      <c r="K92" s="26">
        <f>K93+K94+K95+K96+K97</f>
        <v>1229500</v>
      </c>
      <c r="L92" s="24"/>
      <c r="M92" s="27">
        <f>M165+M183+M194+M233+M318+M323+M347+M355+M379+M383+M387+M391+M395+M405+M552+M572+M578+M585+M590+M636+M640+M204+M611+M260+M214+M219</f>
        <v>65980</v>
      </c>
      <c r="N92" s="27"/>
      <c r="O92" s="27">
        <f>O165+O183+O194+O233+O318+O323+O347+O355+O379+O383+O387+O391+O395+O405+O552+O572+O578+O585+O590+O636+O640+O204+O611+O260+O214+O219</f>
        <v>1295480</v>
      </c>
    </row>
    <row r="93" spans="2:15" s="38" customFormat="1" ht="12.75">
      <c r="B93" s="31"/>
      <c r="C93" s="31"/>
      <c r="D93" s="32">
        <v>321</v>
      </c>
      <c r="E93" s="33" t="s">
        <v>51</v>
      </c>
      <c r="F93" s="33"/>
      <c r="G93" s="33"/>
      <c r="H93" s="33"/>
      <c r="I93" s="33"/>
      <c r="J93" s="33"/>
      <c r="K93" s="41">
        <f>K234+K348+K356</f>
        <v>42050</v>
      </c>
      <c r="L93" s="41"/>
      <c r="M93" s="41">
        <f>M234+M348+M356+M166</f>
        <v>8980</v>
      </c>
      <c r="N93" s="41"/>
      <c r="O93" s="41">
        <f>O234+O348+O356+O166</f>
        <v>51030</v>
      </c>
    </row>
    <row r="94" spans="2:15" s="38" customFormat="1" ht="12.75">
      <c r="B94" s="31"/>
      <c r="C94" s="31"/>
      <c r="D94" s="32">
        <v>322</v>
      </c>
      <c r="E94" s="33" t="s">
        <v>52</v>
      </c>
      <c r="F94" s="33"/>
      <c r="G94" s="33"/>
      <c r="H94" s="33"/>
      <c r="I94" s="33"/>
      <c r="J94" s="33"/>
      <c r="K94" s="41">
        <f>K235+K586+K357</f>
        <v>146450</v>
      </c>
      <c r="L94" s="41"/>
      <c r="M94" s="41">
        <f>M235+M586+M357</f>
        <v>10000</v>
      </c>
      <c r="N94" s="41"/>
      <c r="O94" s="41">
        <f>O235+O586+O357</f>
        <v>156450</v>
      </c>
    </row>
    <row r="95" spans="2:15" s="38" customFormat="1" ht="12.75">
      <c r="B95" s="31"/>
      <c r="C95" s="31"/>
      <c r="D95" s="32">
        <v>323</v>
      </c>
      <c r="E95" s="33" t="s">
        <v>53</v>
      </c>
      <c r="F95" s="33"/>
      <c r="G95" s="33"/>
      <c r="H95" s="33"/>
      <c r="I95" s="33"/>
      <c r="J95" s="33"/>
      <c r="K95" s="41">
        <f>K167+K184+K195+K236+K358+K406+K579+K573+K574+K587+K591+K637+K641+K324+K261+K612+K580+K215+K220</f>
        <v>635500</v>
      </c>
      <c r="L95" s="41"/>
      <c r="M95" s="41">
        <f>M167+M184+M195+M236+M358+M406+M579+M573+M574+M587+M591+M637+M641+M324+M261+M612+M580+M215+M220</f>
        <v>16000</v>
      </c>
      <c r="N95" s="41"/>
      <c r="O95" s="41">
        <f>O167+O184+O195+O236+O358+O406+O579+O573+O574+O587+O591+O637+O641+O324+O261+O612+O580+O215+O220</f>
        <v>651500</v>
      </c>
    </row>
    <row r="96" spans="2:15" s="38" customFormat="1" ht="12.75">
      <c r="B96" s="31"/>
      <c r="C96" s="31"/>
      <c r="D96" s="32">
        <v>324</v>
      </c>
      <c r="E96" s="33" t="s">
        <v>54</v>
      </c>
      <c r="F96" s="33"/>
      <c r="G96" s="33"/>
      <c r="H96" s="33"/>
      <c r="I96" s="33"/>
      <c r="J96" s="33"/>
      <c r="K96" s="41">
        <f>K168+K553</f>
        <v>51000</v>
      </c>
      <c r="L96" s="41"/>
      <c r="M96" s="41">
        <f>M168+M553</f>
        <v>-45000</v>
      </c>
      <c r="N96" s="41"/>
      <c r="O96" s="41">
        <f>O168+O553</f>
        <v>6000</v>
      </c>
    </row>
    <row r="97" spans="2:15" s="38" customFormat="1" ht="12.75">
      <c r="B97" s="31"/>
      <c r="C97" s="31"/>
      <c r="D97" s="32">
        <v>329</v>
      </c>
      <c r="E97" s="33" t="s">
        <v>55</v>
      </c>
      <c r="F97" s="33"/>
      <c r="G97" s="33"/>
      <c r="H97" s="33"/>
      <c r="I97" s="33"/>
      <c r="J97" s="33"/>
      <c r="K97" s="41">
        <f>K170+K237+K359+K380+K384+K388+K392+K396+K319+K169+K205</f>
        <v>354500</v>
      </c>
      <c r="L97" s="41"/>
      <c r="M97" s="41">
        <f>M170+M237+M359+M380+M384+M388+M392+M396+M319+M169+M205</f>
        <v>76000</v>
      </c>
      <c r="N97" s="41"/>
      <c r="O97" s="41">
        <f>O170+O237+O359+O380+O384+O388+O392+O396+O319+O169+O205</f>
        <v>430500</v>
      </c>
    </row>
    <row r="98" spans="2:15" s="38" customFormat="1" ht="12.75">
      <c r="B98" s="31"/>
      <c r="C98" s="31"/>
      <c r="D98" s="32"/>
      <c r="E98" s="33"/>
      <c r="F98" s="33"/>
      <c r="G98" s="33"/>
      <c r="H98" s="33"/>
      <c r="I98" s="33"/>
      <c r="J98" s="33"/>
      <c r="K98" s="41"/>
      <c r="L98" s="36"/>
      <c r="M98" s="37"/>
      <c r="N98" s="37"/>
      <c r="O98" s="37"/>
    </row>
    <row r="99" spans="2:15" s="21" customFormat="1" ht="12.75">
      <c r="B99" s="22"/>
      <c r="C99" s="22"/>
      <c r="D99" s="23">
        <v>34</v>
      </c>
      <c r="E99" s="24" t="s">
        <v>56</v>
      </c>
      <c r="F99" s="24"/>
      <c r="G99" s="24"/>
      <c r="H99" s="24"/>
      <c r="I99" s="24"/>
      <c r="J99" s="24"/>
      <c r="K99" s="26">
        <f>K100</f>
        <v>16500</v>
      </c>
      <c r="L99" s="24"/>
      <c r="M99" s="27">
        <f>M238+M360</f>
        <v>-5000</v>
      </c>
      <c r="N99" s="27"/>
      <c r="O99" s="27">
        <f>O238+O360</f>
        <v>11500</v>
      </c>
    </row>
    <row r="100" spans="2:15" s="38" customFormat="1" ht="12.75">
      <c r="B100" s="31"/>
      <c r="C100" s="31"/>
      <c r="D100" s="32">
        <v>343</v>
      </c>
      <c r="E100" s="33" t="s">
        <v>57</v>
      </c>
      <c r="F100" s="33"/>
      <c r="G100" s="33"/>
      <c r="H100" s="33"/>
      <c r="I100" s="33"/>
      <c r="J100" s="33"/>
      <c r="K100" s="35">
        <f>K239+K361</f>
        <v>16500</v>
      </c>
      <c r="L100" s="35"/>
      <c r="M100" s="35">
        <f>M239+M361</f>
        <v>-5000</v>
      </c>
      <c r="N100" s="35"/>
      <c r="O100" s="35">
        <f>O239+O361</f>
        <v>11500</v>
      </c>
    </row>
    <row r="101" spans="2:15" s="38" customFormat="1" ht="12.75">
      <c r="B101" s="31"/>
      <c r="C101" s="31"/>
      <c r="D101" s="32"/>
      <c r="E101" s="33"/>
      <c r="F101" s="33"/>
      <c r="G101" s="33"/>
      <c r="H101" s="33"/>
      <c r="I101" s="33"/>
      <c r="J101" s="33"/>
      <c r="K101" s="35"/>
      <c r="L101" s="36"/>
      <c r="M101" s="37"/>
      <c r="N101" s="37"/>
      <c r="O101" s="37"/>
    </row>
    <row r="102" spans="2:15" s="38" customFormat="1" ht="27" customHeight="1">
      <c r="B102" s="31"/>
      <c r="C102" s="22"/>
      <c r="D102" s="23">
        <v>37</v>
      </c>
      <c r="E102" s="312" t="s">
        <v>58</v>
      </c>
      <c r="F102" s="312"/>
      <c r="G102" s="312"/>
      <c r="H102" s="312"/>
      <c r="I102" s="312"/>
      <c r="J102" s="48"/>
      <c r="K102" s="26">
        <f>K103</f>
        <v>81000</v>
      </c>
      <c r="L102" s="36"/>
      <c r="M102" s="27">
        <f>M171+M499+M509+M503+M514+M518+M522+M526</f>
        <v>8000</v>
      </c>
      <c r="N102" s="27"/>
      <c r="O102" s="27">
        <f>O171+O499+O509+O503+O514+O518+O522+O526</f>
        <v>89000</v>
      </c>
    </row>
    <row r="103" spans="2:15" s="38" customFormat="1" ht="28.5" customHeight="1">
      <c r="B103" s="31"/>
      <c r="C103" s="31"/>
      <c r="D103" s="32">
        <v>372</v>
      </c>
      <c r="E103" s="312" t="s">
        <v>59</v>
      </c>
      <c r="F103" s="312"/>
      <c r="G103" s="312"/>
      <c r="H103" s="312"/>
      <c r="I103" s="312"/>
      <c r="J103" s="33"/>
      <c r="K103" s="35">
        <f>K172+K500+K504+K510+K515+K519+K523+K527</f>
        <v>81000</v>
      </c>
      <c r="L103" s="35"/>
      <c r="M103" s="35">
        <f>M172+M500+M504+M510+M515+M519+M523+M527</f>
        <v>8000</v>
      </c>
      <c r="N103" s="35"/>
      <c r="O103" s="35">
        <f>O172+O500+O504+O510+O515+O519+O523+O527</f>
        <v>89000</v>
      </c>
    </row>
    <row r="104" spans="1:15" s="38" customFormat="1" ht="12.75" customHeight="1">
      <c r="A104" s="66"/>
      <c r="B104" s="50"/>
      <c r="C104" s="50"/>
      <c r="D104" s="50"/>
      <c r="E104" s="67"/>
      <c r="F104" s="67"/>
      <c r="G104" s="67"/>
      <c r="H104" s="67"/>
      <c r="I104" s="67"/>
      <c r="J104" s="51"/>
      <c r="K104" s="68"/>
      <c r="L104" s="51"/>
      <c r="M104" s="53"/>
      <c r="N104" s="53"/>
      <c r="O104" s="68">
        <v>3</v>
      </c>
    </row>
    <row r="105" spans="2:15" s="21" customFormat="1" ht="12.75">
      <c r="B105" s="22"/>
      <c r="C105" s="22"/>
      <c r="D105" s="23">
        <v>38</v>
      </c>
      <c r="E105" s="24" t="s">
        <v>60</v>
      </c>
      <c r="F105" s="24"/>
      <c r="G105" s="24"/>
      <c r="H105" s="24"/>
      <c r="I105" s="24"/>
      <c r="J105" s="24"/>
      <c r="K105" s="26">
        <f>K106+K107</f>
        <v>260000</v>
      </c>
      <c r="L105" s="24"/>
      <c r="M105" s="27">
        <f>M173+M188+M199+M300+M304+M314+M325+M336+M423+M427+M432+M436+M441+M445+M449+M453+M457+M468+M481+M486+M491+M495+M537+M558+M562+M548+M541+M283</f>
        <v>4500</v>
      </c>
      <c r="N105" s="27"/>
      <c r="O105" s="27">
        <f>O173+O188+O199+O300+O304+O314+O325+O336+O423+O427+O432+O436+O441+O445+O449+O453+O457+O468+O481+O486+O491+O495+O537+O558+O562+O548+O541+O283</f>
        <v>264500</v>
      </c>
    </row>
    <row r="106" spans="2:15" s="38" customFormat="1" ht="12.75">
      <c r="B106" s="31"/>
      <c r="C106" s="31"/>
      <c r="D106" s="32">
        <v>381</v>
      </c>
      <c r="E106" s="33" t="s">
        <v>61</v>
      </c>
      <c r="F106" s="33"/>
      <c r="G106" s="33"/>
      <c r="H106" s="33"/>
      <c r="I106" s="33"/>
      <c r="J106" s="33"/>
      <c r="K106" s="35">
        <f>K174+K189+K305+K315+K326+K337+K424+K428+K433+K437+K442+K446+K450+K458+K469+K482+K487+K492+K496+K538+K559+K454+K200+K301+K549+K543+K190+K542</f>
        <v>259500</v>
      </c>
      <c r="L106" s="35"/>
      <c r="M106" s="35">
        <f>M174+M189+M305+M315+M326+M337+M424+M428+M433+M437+M442+M446+M450+M458+M469+M482+M487+M492+M496+M538+M559+M454+M200+M301+M549+M543+M190+M542+M284</f>
        <v>4500</v>
      </c>
      <c r="N106" s="35"/>
      <c r="O106" s="35">
        <f>O174+O189+O305+O315+O326+O337+O424+O428+O433+O437+O442+O446+O450+O458+O469+O482+O487+O492+O496+O538+O559+O454+O200+O301+O549+O543+O190+O542+O284</f>
        <v>264000</v>
      </c>
    </row>
    <row r="107" spans="2:15" s="38" customFormat="1" ht="12.75">
      <c r="B107" s="31"/>
      <c r="C107" s="31"/>
      <c r="D107" s="32">
        <v>383</v>
      </c>
      <c r="E107" s="33" t="s">
        <v>62</v>
      </c>
      <c r="F107" s="33"/>
      <c r="G107" s="33"/>
      <c r="H107" s="33"/>
      <c r="I107" s="33"/>
      <c r="J107" s="33"/>
      <c r="K107" s="35">
        <f>K563</f>
        <v>500</v>
      </c>
      <c r="L107" s="35"/>
      <c r="M107" s="35">
        <f>M563</f>
        <v>0</v>
      </c>
      <c r="N107" s="35"/>
      <c r="O107" s="35">
        <f>O563</f>
        <v>500</v>
      </c>
    </row>
    <row r="108" spans="2:15" s="38" customFormat="1" ht="12.75">
      <c r="B108" s="31"/>
      <c r="C108" s="31"/>
      <c r="D108" s="32"/>
      <c r="E108" s="36"/>
      <c r="F108" s="36"/>
      <c r="G108" s="36"/>
      <c r="H108" s="36"/>
      <c r="I108" s="36"/>
      <c r="J108" s="36"/>
      <c r="K108" s="35"/>
      <c r="L108" s="36"/>
      <c r="M108" s="37"/>
      <c r="N108" s="37"/>
      <c r="O108" s="37"/>
    </row>
    <row r="109" spans="2:15" s="21" customFormat="1" ht="12.75" customHeight="1">
      <c r="B109" s="22"/>
      <c r="C109" s="22"/>
      <c r="D109" s="23">
        <v>4</v>
      </c>
      <c r="E109" s="320" t="s">
        <v>63</v>
      </c>
      <c r="F109" s="320"/>
      <c r="G109" s="320"/>
      <c r="H109" s="320"/>
      <c r="I109" s="320"/>
      <c r="J109" s="24"/>
      <c r="K109" s="26">
        <f>K110+K114</f>
        <v>1818000</v>
      </c>
      <c r="L109" s="24"/>
      <c r="M109" s="27">
        <f>M110+M114</f>
        <v>-1378000</v>
      </c>
      <c r="N109" s="27"/>
      <c r="O109" s="27">
        <f>O110+O114</f>
        <v>440000</v>
      </c>
    </row>
    <row r="110" spans="2:15" s="21" customFormat="1" ht="27" customHeight="1">
      <c r="B110" s="22"/>
      <c r="C110" s="22"/>
      <c r="D110" s="23">
        <v>41</v>
      </c>
      <c r="E110" s="320" t="s">
        <v>64</v>
      </c>
      <c r="F110" s="320"/>
      <c r="G110" s="320"/>
      <c r="H110" s="320"/>
      <c r="I110" s="320"/>
      <c r="J110" s="24"/>
      <c r="K110" s="26">
        <f>K111+K112</f>
        <v>296000</v>
      </c>
      <c r="L110" s="24"/>
      <c r="M110" s="27">
        <f>M251+M287+M603+M594</f>
        <v>-129000</v>
      </c>
      <c r="N110" s="27"/>
      <c r="O110" s="27">
        <f>O251+O287+O603+O594</f>
        <v>167000</v>
      </c>
    </row>
    <row r="111" spans="2:15" s="38" customFormat="1" ht="12.75">
      <c r="B111" s="31"/>
      <c r="C111" s="31"/>
      <c r="D111" s="32">
        <v>411</v>
      </c>
      <c r="E111" s="33" t="s">
        <v>65</v>
      </c>
      <c r="F111" s="33"/>
      <c r="G111" s="33"/>
      <c r="H111" s="33"/>
      <c r="I111" s="33"/>
      <c r="J111" s="33"/>
      <c r="K111" s="35">
        <f>K252</f>
        <v>10000</v>
      </c>
      <c r="L111" s="35"/>
      <c r="M111" s="35">
        <f>M252</f>
        <v>-10000</v>
      </c>
      <c r="N111" s="35"/>
      <c r="O111" s="35">
        <f>O252</f>
        <v>0</v>
      </c>
    </row>
    <row r="112" spans="2:15" s="38" customFormat="1" ht="12.75">
      <c r="B112" s="31"/>
      <c r="C112" s="31"/>
      <c r="D112" s="32">
        <v>412</v>
      </c>
      <c r="E112" s="33" t="s">
        <v>66</v>
      </c>
      <c r="F112" s="33"/>
      <c r="G112" s="33"/>
      <c r="H112" s="33"/>
      <c r="I112" s="33"/>
      <c r="J112" s="33"/>
      <c r="K112" s="35">
        <f>K288+K604+K595</f>
        <v>286000</v>
      </c>
      <c r="L112" s="35"/>
      <c r="M112" s="35">
        <f>M288+M604+M595</f>
        <v>-119000</v>
      </c>
      <c r="N112" s="35"/>
      <c r="O112" s="35">
        <f>O288+O604+O595</f>
        <v>167000</v>
      </c>
    </row>
    <row r="113" spans="2:15" s="38" customFormat="1" ht="12.75">
      <c r="B113" s="31"/>
      <c r="C113" s="31"/>
      <c r="D113" s="32"/>
      <c r="E113" s="33"/>
      <c r="F113" s="33"/>
      <c r="G113" s="33"/>
      <c r="H113" s="33"/>
      <c r="I113" s="33"/>
      <c r="J113" s="33"/>
      <c r="K113" s="35"/>
      <c r="L113" s="36"/>
      <c r="M113" s="37"/>
      <c r="N113" s="37"/>
      <c r="O113" s="28"/>
    </row>
    <row r="114" spans="2:15" s="21" customFormat="1" ht="27" customHeight="1">
      <c r="B114" s="22"/>
      <c r="C114" s="22"/>
      <c r="D114" s="23">
        <v>42</v>
      </c>
      <c r="E114" s="320" t="s">
        <v>67</v>
      </c>
      <c r="F114" s="320"/>
      <c r="G114" s="320"/>
      <c r="H114" s="320"/>
      <c r="I114" s="320"/>
      <c r="J114" s="24"/>
      <c r="K114" s="26">
        <f>SUM(K115:K118)</f>
        <v>1522000</v>
      </c>
      <c r="L114" s="24"/>
      <c r="M114" s="27">
        <f>M177+M241+M256+M275+M369+M373+M412+M607+M265+M270+M623+M627+M280+M614+M408</f>
        <v>-1249000</v>
      </c>
      <c r="N114" s="27"/>
      <c r="O114" s="27">
        <f>O177+O241+O256+O275+O369+O373+O412+O607+O265+O270+O623+O627+O280+O614+O408</f>
        <v>273000</v>
      </c>
    </row>
    <row r="115" spans="2:15" s="38" customFormat="1" ht="12.75">
      <c r="B115" s="31"/>
      <c r="C115" s="31"/>
      <c r="D115" s="32">
        <v>421</v>
      </c>
      <c r="E115" s="33" t="s">
        <v>68</v>
      </c>
      <c r="F115" s="33"/>
      <c r="G115" s="33"/>
      <c r="H115" s="33"/>
      <c r="I115" s="33"/>
      <c r="J115" s="33"/>
      <c r="K115" s="35">
        <f>K257+K266+K271+K413+K276+K608+K624+K628+K281</f>
        <v>1388000</v>
      </c>
      <c r="L115" s="35"/>
      <c r="M115" s="35">
        <f>M257+M266+M271+M413+M276+M608+M624+M628+M281+M615</f>
        <v>-1234000</v>
      </c>
      <c r="N115" s="35"/>
      <c r="O115" s="35">
        <f>O257+O266+O271+O413+O276+O608+O624+O628+O281+O615</f>
        <v>154000</v>
      </c>
    </row>
    <row r="116" spans="2:15" s="38" customFormat="1" ht="12.75">
      <c r="B116" s="31"/>
      <c r="C116" s="31"/>
      <c r="D116" s="32">
        <v>422</v>
      </c>
      <c r="E116" s="33" t="s">
        <v>69</v>
      </c>
      <c r="F116" s="33"/>
      <c r="G116" s="33"/>
      <c r="H116" s="33"/>
      <c r="I116" s="33"/>
      <c r="J116" s="33"/>
      <c r="K116" s="35">
        <f>K242+K258</f>
        <v>15000</v>
      </c>
      <c r="L116" s="35"/>
      <c r="M116" s="35">
        <f>M242+M258</f>
        <v>-10000</v>
      </c>
      <c r="N116" s="35"/>
      <c r="O116" s="35">
        <f>O242+O258</f>
        <v>5000</v>
      </c>
    </row>
    <row r="117" spans="2:15" s="38" customFormat="1" ht="12.75">
      <c r="B117" s="31"/>
      <c r="C117" s="31"/>
      <c r="D117" s="32">
        <v>424</v>
      </c>
      <c r="E117" s="33" t="s">
        <v>70</v>
      </c>
      <c r="F117" s="33"/>
      <c r="G117" s="33"/>
      <c r="H117" s="33"/>
      <c r="I117" s="33"/>
      <c r="J117" s="33"/>
      <c r="K117" s="35">
        <f>K370+K374</f>
        <v>39000</v>
      </c>
      <c r="L117" s="35"/>
      <c r="M117" s="35">
        <f>M370+M374</f>
        <v>0</v>
      </c>
      <c r="N117" s="35"/>
      <c r="O117" s="35">
        <f>O370+O374</f>
        <v>39000</v>
      </c>
    </row>
    <row r="118" spans="2:15" s="38" customFormat="1" ht="12.75">
      <c r="B118" s="31"/>
      <c r="C118" s="31"/>
      <c r="D118" s="32">
        <v>426</v>
      </c>
      <c r="E118" s="33" t="s">
        <v>71</v>
      </c>
      <c r="F118" s="33"/>
      <c r="G118" s="33"/>
      <c r="H118" s="33"/>
      <c r="I118" s="33"/>
      <c r="J118" s="33"/>
      <c r="K118" s="35">
        <f>K178+K409</f>
        <v>80000</v>
      </c>
      <c r="L118" s="35"/>
      <c r="M118" s="35">
        <f>M178+M409</f>
        <v>-5000</v>
      </c>
      <c r="N118" s="35"/>
      <c r="O118" s="35">
        <f>O178+O409</f>
        <v>75000</v>
      </c>
    </row>
    <row r="119" spans="2:15" s="38" customFormat="1" ht="12.75">
      <c r="B119" s="31"/>
      <c r="C119" s="31"/>
      <c r="D119" s="32"/>
      <c r="E119" s="33"/>
      <c r="F119" s="33"/>
      <c r="G119" s="33"/>
      <c r="H119" s="33"/>
      <c r="I119" s="33"/>
      <c r="J119" s="33"/>
      <c r="K119" s="35"/>
      <c r="L119" s="36"/>
      <c r="M119" s="37"/>
      <c r="N119" s="37"/>
      <c r="O119" s="37"/>
    </row>
    <row r="120" spans="4:15" ht="12.75">
      <c r="D120" s="304">
        <v>5</v>
      </c>
      <c r="E120" s="305" t="s">
        <v>357</v>
      </c>
      <c r="F120" s="28"/>
      <c r="G120" s="28"/>
      <c r="H120" s="28"/>
      <c r="I120" s="28"/>
      <c r="J120" s="28"/>
      <c r="K120" s="57">
        <f>K121</f>
        <v>0</v>
      </c>
      <c r="L120" s="56"/>
      <c r="M120" s="58">
        <f>M121</f>
        <v>50000</v>
      </c>
      <c r="N120" s="56"/>
      <c r="O120" s="58">
        <f>O121</f>
        <v>50000</v>
      </c>
    </row>
    <row r="121" spans="4:15" ht="12.75">
      <c r="D121" s="304">
        <v>53</v>
      </c>
      <c r="E121" s="306" t="s">
        <v>358</v>
      </c>
      <c r="F121" s="28"/>
      <c r="G121" s="28"/>
      <c r="H121" s="28"/>
      <c r="I121" s="28"/>
      <c r="J121" s="28"/>
      <c r="K121" s="57">
        <f>K122</f>
        <v>0</v>
      </c>
      <c r="L121" s="56"/>
      <c r="M121" s="58">
        <f>M122</f>
        <v>50000</v>
      </c>
      <c r="N121" s="56"/>
      <c r="O121" s="58">
        <f>O122</f>
        <v>50000</v>
      </c>
    </row>
    <row r="122" spans="2:15" s="38" customFormat="1" ht="12.75">
      <c r="B122" s="31"/>
      <c r="C122" s="31"/>
      <c r="D122" s="32">
        <v>532</v>
      </c>
      <c r="E122" s="33" t="s">
        <v>359</v>
      </c>
      <c r="F122" s="33"/>
      <c r="G122" s="33"/>
      <c r="H122" s="33"/>
      <c r="I122" s="33"/>
      <c r="J122" s="33"/>
      <c r="K122" s="35">
        <f>K210</f>
        <v>0</v>
      </c>
      <c r="L122" s="36"/>
      <c r="M122" s="37">
        <f>M210</f>
        <v>50000</v>
      </c>
      <c r="N122" s="37"/>
      <c r="O122" s="37">
        <f>O210</f>
        <v>50000</v>
      </c>
    </row>
    <row r="123" spans="2:15" s="38" customFormat="1" ht="12.75">
      <c r="B123" s="31"/>
      <c r="C123" s="31"/>
      <c r="D123" s="31"/>
      <c r="E123" s="39"/>
      <c r="F123" s="39"/>
      <c r="G123" s="39"/>
      <c r="H123" s="39"/>
      <c r="I123" s="39"/>
      <c r="J123" s="39"/>
      <c r="K123" s="70"/>
      <c r="L123" s="66"/>
      <c r="M123" s="71"/>
      <c r="N123" s="71"/>
      <c r="O123" s="71"/>
    </row>
    <row r="124" spans="2:15" s="38" customFormat="1" ht="12.75">
      <c r="B124" s="31"/>
      <c r="C124" s="31"/>
      <c r="D124" s="31"/>
      <c r="E124" s="39"/>
      <c r="F124" s="39"/>
      <c r="G124" s="39"/>
      <c r="H124" s="39"/>
      <c r="I124" s="39"/>
      <c r="J124" s="39"/>
      <c r="K124" s="70"/>
      <c r="L124" s="66"/>
      <c r="M124" s="71"/>
      <c r="N124" s="71"/>
      <c r="O124" s="71"/>
    </row>
    <row r="125" spans="2:15" s="38" customFormat="1" ht="12.75">
      <c r="B125" s="31"/>
      <c r="C125" s="31"/>
      <c r="D125" s="31"/>
      <c r="E125" s="39"/>
      <c r="F125" s="39"/>
      <c r="G125" s="39"/>
      <c r="H125" s="39"/>
      <c r="I125" s="39"/>
      <c r="J125" s="39"/>
      <c r="K125" s="70"/>
      <c r="L125" s="66"/>
      <c r="M125" s="71"/>
      <c r="N125" s="71"/>
      <c r="O125" s="71"/>
    </row>
    <row r="126" spans="2:15" s="38" customFormat="1" ht="12.75">
      <c r="B126" s="31"/>
      <c r="C126" s="31"/>
      <c r="D126" s="31"/>
      <c r="E126" s="39"/>
      <c r="F126" s="39"/>
      <c r="G126" s="39"/>
      <c r="H126" s="39"/>
      <c r="I126" s="39"/>
      <c r="J126" s="39"/>
      <c r="K126" s="70"/>
      <c r="L126" s="66"/>
      <c r="M126" s="71"/>
      <c r="N126" s="71"/>
      <c r="O126" s="71"/>
    </row>
    <row r="127" spans="2:15" s="38" customFormat="1" ht="12.75">
      <c r="B127" s="31"/>
      <c r="C127" s="31"/>
      <c r="D127" s="31"/>
      <c r="E127" s="39"/>
      <c r="F127" s="39"/>
      <c r="G127" s="39"/>
      <c r="H127" s="39"/>
      <c r="I127" s="39"/>
      <c r="J127" s="39"/>
      <c r="K127" s="70"/>
      <c r="L127" s="66"/>
      <c r="M127" s="71"/>
      <c r="N127" s="71"/>
      <c r="O127" s="71"/>
    </row>
    <row r="128" spans="2:15" s="38" customFormat="1" ht="12.75">
      <c r="B128" s="31"/>
      <c r="C128" s="31"/>
      <c r="D128" s="31"/>
      <c r="E128" s="39"/>
      <c r="F128" s="39"/>
      <c r="G128" s="39"/>
      <c r="H128" s="39"/>
      <c r="I128" s="39"/>
      <c r="J128" s="39"/>
      <c r="K128" s="70"/>
      <c r="L128" s="66"/>
      <c r="M128" s="71"/>
      <c r="N128" s="71"/>
      <c r="O128" s="71"/>
    </row>
    <row r="129" spans="2:15" s="38" customFormat="1" ht="12.75">
      <c r="B129" s="31"/>
      <c r="C129" s="31"/>
      <c r="D129" s="31"/>
      <c r="E129" s="39"/>
      <c r="F129" s="39"/>
      <c r="G129" s="39"/>
      <c r="H129" s="39"/>
      <c r="I129" s="39"/>
      <c r="J129" s="39"/>
      <c r="K129" s="70"/>
      <c r="L129" s="66"/>
      <c r="M129" s="71"/>
      <c r="N129" s="71"/>
      <c r="O129" s="71"/>
    </row>
    <row r="130" spans="2:15" s="38" customFormat="1" ht="12.75">
      <c r="B130" s="31"/>
      <c r="C130" s="31"/>
      <c r="D130" s="31"/>
      <c r="E130" s="39"/>
      <c r="F130" s="39"/>
      <c r="G130" s="39"/>
      <c r="H130" s="39"/>
      <c r="I130" s="39"/>
      <c r="J130" s="39"/>
      <c r="K130" s="70"/>
      <c r="L130" s="66"/>
      <c r="M130" s="71"/>
      <c r="N130" s="71"/>
      <c r="O130" s="71"/>
    </row>
    <row r="131" spans="2:15" s="38" customFormat="1" ht="12.75">
      <c r="B131" s="31"/>
      <c r="C131" s="31"/>
      <c r="D131" s="31"/>
      <c r="E131" s="39"/>
      <c r="F131" s="39"/>
      <c r="G131" s="39"/>
      <c r="H131" s="39"/>
      <c r="I131" s="39"/>
      <c r="J131" s="39"/>
      <c r="K131" s="70"/>
      <c r="L131" s="66"/>
      <c r="M131" s="71"/>
      <c r="N131" s="71"/>
      <c r="O131" s="71"/>
    </row>
    <row r="132" spans="2:15" s="38" customFormat="1" ht="12.75">
      <c r="B132" s="31"/>
      <c r="C132" s="31"/>
      <c r="D132" s="31"/>
      <c r="E132" s="39"/>
      <c r="F132" s="39"/>
      <c r="G132" s="39"/>
      <c r="H132" s="39"/>
      <c r="I132" s="39"/>
      <c r="J132" s="39"/>
      <c r="K132" s="70"/>
      <c r="L132" s="66"/>
      <c r="M132" s="71"/>
      <c r="N132" s="71"/>
      <c r="O132" s="71"/>
    </row>
    <row r="133" spans="2:15" s="38" customFormat="1" ht="12.75">
      <c r="B133" s="31"/>
      <c r="C133" s="31"/>
      <c r="D133" s="31"/>
      <c r="E133" s="39"/>
      <c r="F133" s="39"/>
      <c r="G133" s="39"/>
      <c r="H133" s="39"/>
      <c r="I133" s="39"/>
      <c r="J133" s="39"/>
      <c r="K133" s="70"/>
      <c r="L133" s="66"/>
      <c r="M133" s="71"/>
      <c r="N133" s="71"/>
      <c r="O133" s="71"/>
    </row>
    <row r="134" spans="2:15" s="38" customFormat="1" ht="12.75">
      <c r="B134" s="31"/>
      <c r="C134" s="31"/>
      <c r="D134" s="31"/>
      <c r="E134" s="39"/>
      <c r="F134" s="39"/>
      <c r="G134" s="39"/>
      <c r="H134" s="39"/>
      <c r="I134" s="39"/>
      <c r="J134" s="39"/>
      <c r="K134" s="70"/>
      <c r="L134" s="66"/>
      <c r="M134" s="71"/>
      <c r="N134" s="71"/>
      <c r="O134" s="71"/>
    </row>
    <row r="135" spans="2:15" s="38" customFormat="1" ht="12.75">
      <c r="B135" s="31"/>
      <c r="C135" s="31"/>
      <c r="D135" s="31"/>
      <c r="E135" s="39"/>
      <c r="F135" s="39"/>
      <c r="G135" s="39"/>
      <c r="H135" s="39"/>
      <c r="I135" s="39"/>
      <c r="J135" s="39"/>
      <c r="K135" s="70"/>
      <c r="L135" s="66"/>
      <c r="M135" s="71"/>
      <c r="N135" s="71"/>
      <c r="O135" s="71"/>
    </row>
    <row r="136" spans="2:15" s="38" customFormat="1" ht="12.75">
      <c r="B136" s="31"/>
      <c r="C136" s="31"/>
      <c r="D136" s="31"/>
      <c r="E136" s="39"/>
      <c r="F136" s="39"/>
      <c r="G136" s="39"/>
      <c r="H136" s="39"/>
      <c r="I136" s="39"/>
      <c r="J136" s="39"/>
      <c r="K136" s="70"/>
      <c r="L136" s="66"/>
      <c r="M136" s="71"/>
      <c r="N136" s="71"/>
      <c r="O136" s="71"/>
    </row>
    <row r="137" spans="2:15" s="38" customFormat="1" ht="12.75">
      <c r="B137" s="31"/>
      <c r="C137" s="31"/>
      <c r="D137" s="31"/>
      <c r="E137" s="39"/>
      <c r="F137" s="39"/>
      <c r="G137" s="39"/>
      <c r="H137" s="39"/>
      <c r="I137" s="39"/>
      <c r="J137" s="39"/>
      <c r="K137" s="70"/>
      <c r="L137" s="66"/>
      <c r="M137" s="71"/>
      <c r="N137" s="71"/>
      <c r="O137" s="71"/>
    </row>
    <row r="138" spans="2:15" s="38" customFormat="1" ht="12.75">
      <c r="B138" s="31"/>
      <c r="C138" s="31"/>
      <c r="D138" s="31"/>
      <c r="E138" s="39"/>
      <c r="F138" s="39"/>
      <c r="G138" s="39"/>
      <c r="H138" s="39"/>
      <c r="I138" s="39"/>
      <c r="J138" s="39"/>
      <c r="K138" s="70"/>
      <c r="L138" s="66"/>
      <c r="M138" s="71"/>
      <c r="N138" s="71"/>
      <c r="O138" s="71"/>
    </row>
    <row r="139" spans="2:15" s="38" customFormat="1" ht="12.75">
      <c r="B139" s="31"/>
      <c r="C139" s="31"/>
      <c r="D139" s="31"/>
      <c r="E139" s="66"/>
      <c r="F139" s="66"/>
      <c r="G139" s="66"/>
      <c r="H139" s="66"/>
      <c r="I139" s="66"/>
      <c r="J139" s="66"/>
      <c r="K139" s="70"/>
      <c r="O139" s="72">
        <v>4</v>
      </c>
    </row>
    <row r="140" spans="1:15" ht="12.75">
      <c r="A140" s="309" t="s">
        <v>73</v>
      </c>
      <c r="B140" s="309" t="s">
        <v>73</v>
      </c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</row>
    <row r="142" spans="2:15" ht="12.75" customHeight="1">
      <c r="B142" s="317" t="s">
        <v>368</v>
      </c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</row>
    <row r="143" spans="2:15" ht="12" customHeight="1"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  <c r="L143" s="317"/>
      <c r="M143" s="317"/>
      <c r="N143" s="317"/>
      <c r="O143" s="317"/>
    </row>
    <row r="144" spans="2:15" ht="12" customHeight="1">
      <c r="B144" s="317"/>
      <c r="C144" s="317"/>
      <c r="D144" s="317"/>
      <c r="E144" s="317"/>
      <c r="F144" s="317"/>
      <c r="G144" s="317"/>
      <c r="H144" s="317"/>
      <c r="I144" s="317"/>
      <c r="J144" s="317"/>
      <c r="K144" s="317"/>
      <c r="L144" s="317"/>
      <c r="M144" s="317"/>
      <c r="N144" s="317"/>
      <c r="O144" s="317"/>
    </row>
    <row r="145" spans="2:15" ht="7.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</row>
    <row r="146" spans="2:15" s="12" customFormat="1" ht="12.75">
      <c r="B146" s="13"/>
      <c r="C146" s="13"/>
      <c r="D146" s="13"/>
      <c r="E146" s="12" t="s">
        <v>74</v>
      </c>
      <c r="I146" s="73"/>
      <c r="J146" s="318">
        <f>K149+K222+K244+K291+K328+K415+K460+K529+K565</f>
        <v>3712000</v>
      </c>
      <c r="K146" s="318">
        <f>L149+L222+L244+L291+L328+L415+L460+L529+L565</f>
        <v>0</v>
      </c>
      <c r="L146" s="20"/>
      <c r="M146" s="20">
        <f>M149+M222+M244+M291+M328+M415+M460+M529+M565</f>
        <v>-1195470</v>
      </c>
      <c r="N146" s="20"/>
      <c r="O146" s="20">
        <f>O149+O222+O244+O291+O328+O415+O460+O529+O565</f>
        <v>2516530</v>
      </c>
    </row>
    <row r="147" spans="13:15" ht="12.75">
      <c r="M147" s="17"/>
      <c r="N147" s="17"/>
      <c r="O147" s="17"/>
    </row>
    <row r="148" spans="2:15" s="12" customFormat="1" ht="12.75">
      <c r="B148" s="13"/>
      <c r="C148" s="13"/>
      <c r="D148" s="13" t="s">
        <v>21</v>
      </c>
      <c r="E148" s="319" t="s">
        <v>22</v>
      </c>
      <c r="F148" s="319"/>
      <c r="G148" s="319"/>
      <c r="H148" s="319"/>
      <c r="I148" s="319"/>
      <c r="J148" s="318" t="s">
        <v>286</v>
      </c>
      <c r="K148" s="318"/>
      <c r="M148" s="285" t="s">
        <v>350</v>
      </c>
      <c r="N148" s="285"/>
      <c r="O148" s="285" t="s">
        <v>351</v>
      </c>
    </row>
    <row r="149" spans="5:15" ht="12.75">
      <c r="E149" s="313" t="s">
        <v>75</v>
      </c>
      <c r="F149" s="313"/>
      <c r="G149" s="313"/>
      <c r="H149" s="313"/>
      <c r="I149" s="313"/>
      <c r="J149" s="313"/>
      <c r="K149" s="2">
        <f>K160+K176+K182+K187+K193+K198+K203+K213+K208</f>
        <v>547200</v>
      </c>
      <c r="L149" s="2"/>
      <c r="M149" s="2">
        <f>M160+M176+M182+M187+M193+M198+M203+M208+M213+M218</f>
        <v>225000</v>
      </c>
      <c r="N149" s="2"/>
      <c r="O149" s="2">
        <f>O160+O176+O182+O187+O193+O198+O203+O208+O213+O218</f>
        <v>772200</v>
      </c>
    </row>
    <row r="150" spans="5:15" ht="0.75" customHeight="1">
      <c r="E150" s="313"/>
      <c r="F150" s="313"/>
      <c r="G150" s="313"/>
      <c r="H150" s="313"/>
      <c r="I150" s="313"/>
      <c r="J150" s="313"/>
      <c r="M150" s="17"/>
      <c r="N150" s="17"/>
      <c r="O150" s="17"/>
    </row>
    <row r="151" spans="5:17" ht="12.75">
      <c r="E151" s="313" t="s">
        <v>76</v>
      </c>
      <c r="F151" s="313"/>
      <c r="G151" s="313"/>
      <c r="H151" s="313"/>
      <c r="I151" s="313"/>
      <c r="M151" s="17"/>
      <c r="N151" s="17"/>
      <c r="O151" s="17"/>
      <c r="Q151" t="s">
        <v>290</v>
      </c>
    </row>
    <row r="152" spans="5:15" ht="12.75" customHeight="1" hidden="1">
      <c r="E152" s="313"/>
      <c r="F152" s="313"/>
      <c r="G152" s="313"/>
      <c r="H152" s="313"/>
      <c r="I152" s="313"/>
      <c r="M152" s="17"/>
      <c r="N152" s="17"/>
      <c r="O152" s="17"/>
    </row>
    <row r="153" spans="5:15" ht="12.75" customHeight="1">
      <c r="E153" s="314" t="s">
        <v>77</v>
      </c>
      <c r="F153" s="314"/>
      <c r="G153" s="314"/>
      <c r="H153" s="314"/>
      <c r="I153" s="314"/>
      <c r="M153" s="17"/>
      <c r="N153" s="17"/>
      <c r="O153" s="17"/>
    </row>
    <row r="154" spans="5:15" ht="0.75" customHeight="1">
      <c r="E154" s="314"/>
      <c r="F154" s="314"/>
      <c r="G154" s="314"/>
      <c r="H154" s="314"/>
      <c r="I154" s="314"/>
      <c r="M154" s="17"/>
      <c r="N154" s="17"/>
      <c r="O154" s="17"/>
    </row>
    <row r="155" spans="5:15" ht="0.75" customHeight="1">
      <c r="E155" s="5"/>
      <c r="F155" s="5"/>
      <c r="G155" s="5"/>
      <c r="H155" s="5"/>
      <c r="M155" s="17"/>
      <c r="N155" s="17"/>
      <c r="O155" s="17"/>
    </row>
    <row r="156" spans="5:15" ht="12.75" customHeight="1">
      <c r="E156" s="12" t="s">
        <v>78</v>
      </c>
      <c r="H156" s="5"/>
      <c r="M156" s="17"/>
      <c r="N156" s="17"/>
      <c r="O156" s="17"/>
    </row>
    <row r="157" spans="5:15" ht="12.75" customHeight="1">
      <c r="E157" s="75" t="s">
        <v>79</v>
      </c>
      <c r="F157" s="5"/>
      <c r="G157" s="5"/>
      <c r="H157" s="5"/>
      <c r="M157" s="17"/>
      <c r="N157" s="17"/>
      <c r="O157" s="17"/>
    </row>
    <row r="158" spans="5:15" ht="12.75" customHeight="1">
      <c r="E158" s="75"/>
      <c r="F158" s="5"/>
      <c r="G158" s="5"/>
      <c r="H158" s="5"/>
      <c r="M158" s="17"/>
      <c r="N158" s="17"/>
      <c r="O158" s="17"/>
    </row>
    <row r="159" spans="5:15" ht="12.75" customHeight="1">
      <c r="E159" s="75" t="s">
        <v>80</v>
      </c>
      <c r="F159" s="5"/>
      <c r="G159" s="5"/>
      <c r="H159" s="5"/>
      <c r="M159" s="17"/>
      <c r="N159" s="17"/>
      <c r="O159" s="17"/>
    </row>
    <row r="160" spans="2:15" ht="12.75">
      <c r="B160" s="76"/>
      <c r="C160" s="76"/>
      <c r="D160" s="55">
        <v>3</v>
      </c>
      <c r="E160" s="59" t="s">
        <v>45</v>
      </c>
      <c r="F160" s="59"/>
      <c r="G160" s="59"/>
      <c r="H160" s="59"/>
      <c r="I160" s="59"/>
      <c r="J160" s="59"/>
      <c r="K160" s="57">
        <f>K161+K165++K171+K173</f>
        <v>339000</v>
      </c>
      <c r="L160" s="57"/>
      <c r="M160" s="57">
        <f>M165++M171+M173+M161</f>
        <v>19000</v>
      </c>
      <c r="N160" s="57"/>
      <c r="O160" s="57">
        <f aca="true" t="shared" si="0" ref="O160:O166">K160+M160</f>
        <v>358000</v>
      </c>
    </row>
    <row r="161" spans="2:15" ht="12.75">
      <c r="B161" s="76"/>
      <c r="C161" s="76"/>
      <c r="D161" s="55">
        <v>31</v>
      </c>
      <c r="E161" s="59" t="s">
        <v>46</v>
      </c>
      <c r="F161" s="59"/>
      <c r="G161" s="59"/>
      <c r="H161" s="59"/>
      <c r="I161" s="59"/>
      <c r="J161" s="59"/>
      <c r="K161" s="57">
        <f>SUM(K162:K164)</f>
        <v>0</v>
      </c>
      <c r="L161" s="57"/>
      <c r="M161" s="57">
        <f>SUM(M162:M164)</f>
        <v>55000</v>
      </c>
      <c r="N161" s="57"/>
      <c r="O161" s="57">
        <f t="shared" si="0"/>
        <v>55000</v>
      </c>
    </row>
    <row r="162" spans="2:15" ht="12.75">
      <c r="B162" s="76"/>
      <c r="C162" s="76"/>
      <c r="D162" s="60">
        <v>311</v>
      </c>
      <c r="E162" s="59" t="s">
        <v>47</v>
      </c>
      <c r="F162" s="59"/>
      <c r="G162" s="59"/>
      <c r="H162" s="59"/>
      <c r="I162" s="59"/>
      <c r="J162" s="59"/>
      <c r="K162" s="61">
        <v>0</v>
      </c>
      <c r="L162" s="57"/>
      <c r="M162" s="61">
        <v>47000</v>
      </c>
      <c r="N162" s="57"/>
      <c r="O162" s="61">
        <f t="shared" si="0"/>
        <v>47000</v>
      </c>
    </row>
    <row r="163" spans="2:15" ht="12.75">
      <c r="B163" s="76"/>
      <c r="C163" s="76"/>
      <c r="D163" s="60">
        <v>312</v>
      </c>
      <c r="E163" s="59" t="s">
        <v>48</v>
      </c>
      <c r="F163" s="59"/>
      <c r="G163" s="59"/>
      <c r="H163" s="59"/>
      <c r="I163" s="59"/>
      <c r="J163" s="59"/>
      <c r="K163" s="61">
        <v>0</v>
      </c>
      <c r="L163" s="57"/>
      <c r="M163" s="61">
        <v>1000</v>
      </c>
      <c r="N163" s="57"/>
      <c r="O163" s="61">
        <f t="shared" si="0"/>
        <v>1000</v>
      </c>
    </row>
    <row r="164" spans="2:15" ht="12.75">
      <c r="B164" s="76"/>
      <c r="C164" s="76"/>
      <c r="D164" s="60">
        <v>313</v>
      </c>
      <c r="E164" s="59" t="s">
        <v>49</v>
      </c>
      <c r="F164" s="59"/>
      <c r="G164" s="59"/>
      <c r="H164" s="59"/>
      <c r="I164" s="59"/>
      <c r="J164" s="59"/>
      <c r="K164" s="61">
        <v>0</v>
      </c>
      <c r="L164" s="57"/>
      <c r="M164" s="61">
        <v>7000</v>
      </c>
      <c r="N164" s="57"/>
      <c r="O164" s="61">
        <f t="shared" si="0"/>
        <v>7000</v>
      </c>
    </row>
    <row r="165" spans="2:15" ht="12.75">
      <c r="B165" s="76"/>
      <c r="C165" s="76"/>
      <c r="D165" s="55">
        <v>32</v>
      </c>
      <c r="E165" s="59" t="s">
        <v>50</v>
      </c>
      <c r="F165" s="59"/>
      <c r="G165" s="59"/>
      <c r="H165" s="59"/>
      <c r="I165" s="59"/>
      <c r="J165" s="59"/>
      <c r="K165" s="57">
        <f>K166+K170+K168+K167+K169</f>
        <v>335000</v>
      </c>
      <c r="L165" s="57"/>
      <c r="M165" s="57">
        <f>M166+M170+M168+M167+M169</f>
        <v>-36000</v>
      </c>
      <c r="N165" s="77"/>
      <c r="O165" s="57">
        <f t="shared" si="0"/>
        <v>299000</v>
      </c>
    </row>
    <row r="166" spans="2:15" ht="12.75">
      <c r="B166" s="76"/>
      <c r="C166" s="76"/>
      <c r="D166" s="60">
        <v>321</v>
      </c>
      <c r="E166" s="59" t="s">
        <v>51</v>
      </c>
      <c r="F166" s="59"/>
      <c r="G166" s="59"/>
      <c r="H166" s="59"/>
      <c r="I166" s="59"/>
      <c r="J166" s="59"/>
      <c r="K166" s="61">
        <v>0</v>
      </c>
      <c r="L166" s="28"/>
      <c r="M166" s="77">
        <v>9000</v>
      </c>
      <c r="N166" s="77"/>
      <c r="O166" s="61">
        <f t="shared" si="0"/>
        <v>9000</v>
      </c>
    </row>
    <row r="167" spans="2:15" ht="12.75">
      <c r="B167" s="76"/>
      <c r="C167" s="76"/>
      <c r="D167" s="78">
        <v>323</v>
      </c>
      <c r="E167" s="59" t="s">
        <v>53</v>
      </c>
      <c r="F167" s="59"/>
      <c r="G167" s="59"/>
      <c r="H167" s="59"/>
      <c r="I167" s="59"/>
      <c r="J167" s="59"/>
      <c r="K167" s="79">
        <v>50000</v>
      </c>
      <c r="L167" s="28"/>
      <c r="M167" s="77">
        <v>0</v>
      </c>
      <c r="N167" s="77"/>
      <c r="O167" s="61">
        <f aca="true" t="shared" si="1" ref="O167:O174">K167-M167</f>
        <v>50000</v>
      </c>
    </row>
    <row r="168" spans="2:15" ht="12.75">
      <c r="B168" s="76"/>
      <c r="C168" s="76"/>
      <c r="D168" s="78">
        <v>324</v>
      </c>
      <c r="E168" s="59" t="s">
        <v>54</v>
      </c>
      <c r="F168" s="59"/>
      <c r="G168" s="59"/>
      <c r="H168" s="59"/>
      <c r="I168" s="59"/>
      <c r="J168" s="59"/>
      <c r="K168" s="79">
        <v>50000</v>
      </c>
      <c r="L168" s="28"/>
      <c r="M168" s="77">
        <v>-45000</v>
      </c>
      <c r="N168" s="77"/>
      <c r="O168" s="61">
        <f>K168+M168</f>
        <v>5000</v>
      </c>
    </row>
    <row r="169" spans="2:15" ht="12.75">
      <c r="B169" s="76"/>
      <c r="C169" s="76"/>
      <c r="D169" s="78">
        <v>329</v>
      </c>
      <c r="E169" s="59" t="s">
        <v>81</v>
      </c>
      <c r="F169" s="59"/>
      <c r="G169" s="59"/>
      <c r="H169" s="59"/>
      <c r="I169" s="59"/>
      <c r="J169" s="59"/>
      <c r="K169" s="79">
        <v>5000</v>
      </c>
      <c r="L169" s="28"/>
      <c r="M169" s="77">
        <v>0</v>
      </c>
      <c r="N169" s="77"/>
      <c r="O169" s="61">
        <f t="shared" si="1"/>
        <v>5000</v>
      </c>
    </row>
    <row r="170" spans="2:15" ht="12.75">
      <c r="B170" s="76"/>
      <c r="C170" s="76"/>
      <c r="D170" s="78">
        <v>329</v>
      </c>
      <c r="E170" s="59" t="s">
        <v>55</v>
      </c>
      <c r="F170" s="59"/>
      <c r="G170" s="59"/>
      <c r="H170" s="59"/>
      <c r="I170" s="59"/>
      <c r="J170" s="59"/>
      <c r="K170" s="79">
        <v>230000</v>
      </c>
      <c r="L170" s="28"/>
      <c r="M170" s="77">
        <v>0</v>
      </c>
      <c r="N170" s="77"/>
      <c r="O170" s="61">
        <f t="shared" si="1"/>
        <v>230000</v>
      </c>
    </row>
    <row r="171" spans="2:15" ht="29.25" customHeight="1">
      <c r="B171" s="76"/>
      <c r="C171" s="80"/>
      <c r="D171" s="23">
        <v>37</v>
      </c>
      <c r="E171" s="312" t="s">
        <v>58</v>
      </c>
      <c r="F171" s="312"/>
      <c r="G171" s="312"/>
      <c r="H171" s="312"/>
      <c r="I171" s="312"/>
      <c r="J171" s="312"/>
      <c r="K171" s="81">
        <f>K172</f>
        <v>2000</v>
      </c>
      <c r="L171" s="28"/>
      <c r="M171" s="37">
        <f>M172</f>
        <v>0</v>
      </c>
      <c r="N171" s="77"/>
      <c r="O171" s="26">
        <f t="shared" si="1"/>
        <v>2000</v>
      </c>
    </row>
    <row r="172" spans="2:15" ht="12.75">
      <c r="B172" s="76"/>
      <c r="C172" s="76"/>
      <c r="D172" s="78">
        <v>372</v>
      </c>
      <c r="E172" s="59" t="s">
        <v>59</v>
      </c>
      <c r="F172" s="59"/>
      <c r="G172" s="59"/>
      <c r="H172" s="59"/>
      <c r="I172" s="59"/>
      <c r="J172" s="59"/>
      <c r="K172" s="79">
        <v>2000</v>
      </c>
      <c r="L172" s="28"/>
      <c r="M172" s="77">
        <v>0</v>
      </c>
      <c r="N172" s="77"/>
      <c r="O172" s="61">
        <f t="shared" si="1"/>
        <v>2000</v>
      </c>
    </row>
    <row r="173" spans="2:15" ht="12.75">
      <c r="B173" s="76"/>
      <c r="C173" s="76"/>
      <c r="D173" s="55">
        <v>38</v>
      </c>
      <c r="E173" s="59" t="s">
        <v>82</v>
      </c>
      <c r="F173" s="59"/>
      <c r="G173" s="59"/>
      <c r="H173" s="59"/>
      <c r="I173" s="59"/>
      <c r="J173" s="59"/>
      <c r="K173" s="57">
        <f>K174</f>
        <v>2000</v>
      </c>
      <c r="L173" s="28"/>
      <c r="M173" s="77">
        <f>M174</f>
        <v>0</v>
      </c>
      <c r="N173" s="77"/>
      <c r="O173" s="57">
        <f t="shared" si="1"/>
        <v>2000</v>
      </c>
    </row>
    <row r="174" spans="2:15" ht="12.75">
      <c r="B174" s="76"/>
      <c r="C174" s="76"/>
      <c r="D174" s="78">
        <v>381</v>
      </c>
      <c r="E174" s="59" t="s">
        <v>61</v>
      </c>
      <c r="F174" s="59"/>
      <c r="G174" s="59"/>
      <c r="H174" s="59"/>
      <c r="I174" s="59"/>
      <c r="J174" s="59"/>
      <c r="K174" s="79">
        <v>2000</v>
      </c>
      <c r="L174" s="28"/>
      <c r="M174" s="77">
        <v>0</v>
      </c>
      <c r="N174" s="77"/>
      <c r="O174" s="61">
        <f t="shared" si="1"/>
        <v>2000</v>
      </c>
    </row>
    <row r="175" spans="2:14" ht="12.75">
      <c r="B175" s="76"/>
      <c r="C175" s="76"/>
      <c r="D175" s="78"/>
      <c r="E175" s="59"/>
      <c r="F175" s="59"/>
      <c r="G175" s="59"/>
      <c r="H175" s="59"/>
      <c r="I175" s="59"/>
      <c r="J175" s="59"/>
      <c r="K175" s="79"/>
      <c r="L175" s="28"/>
      <c r="M175" s="77"/>
      <c r="N175" s="77"/>
    </row>
    <row r="176" spans="2:15" ht="12.75">
      <c r="B176" s="76"/>
      <c r="C176" s="76"/>
      <c r="D176" s="55">
        <v>4</v>
      </c>
      <c r="E176" s="59" t="s">
        <v>63</v>
      </c>
      <c r="F176" s="59"/>
      <c r="G176" s="59"/>
      <c r="H176" s="59"/>
      <c r="I176" s="59"/>
      <c r="J176" s="59"/>
      <c r="K176" s="57">
        <f>K177</f>
        <v>80000</v>
      </c>
      <c r="L176" s="57"/>
      <c r="M176" s="57">
        <f>M177</f>
        <v>-10000</v>
      </c>
      <c r="N176" s="57"/>
      <c r="O176" s="57">
        <f>O177</f>
        <v>70000</v>
      </c>
    </row>
    <row r="177" spans="2:15" ht="12.75">
      <c r="B177" s="76"/>
      <c r="C177" s="76"/>
      <c r="D177" s="55">
        <v>42</v>
      </c>
      <c r="E177" s="59" t="s">
        <v>67</v>
      </c>
      <c r="F177" s="59"/>
      <c r="G177" s="59"/>
      <c r="H177" s="59"/>
      <c r="I177" s="59"/>
      <c r="J177" s="59"/>
      <c r="K177" s="79">
        <f>K178</f>
        <v>80000</v>
      </c>
      <c r="L177" s="28"/>
      <c r="M177" s="77">
        <f>M178</f>
        <v>-10000</v>
      </c>
      <c r="N177" s="77"/>
      <c r="O177" s="77">
        <f>O178</f>
        <v>70000</v>
      </c>
    </row>
    <row r="178" spans="2:15" ht="12.75">
      <c r="B178" s="76"/>
      <c r="C178" s="76"/>
      <c r="D178" s="78">
        <v>426</v>
      </c>
      <c r="E178" s="59" t="s">
        <v>83</v>
      </c>
      <c r="F178" s="59"/>
      <c r="G178" s="59"/>
      <c r="H178" s="59"/>
      <c r="I178" s="59"/>
      <c r="J178" s="59"/>
      <c r="K178" s="79">
        <v>80000</v>
      </c>
      <c r="L178" s="28"/>
      <c r="M178" s="77">
        <v>-10000</v>
      </c>
      <c r="N178" s="77"/>
      <c r="O178" s="77">
        <f>K178+M178</f>
        <v>70000</v>
      </c>
    </row>
    <row r="179" spans="2:15" ht="12.75">
      <c r="B179" s="76"/>
      <c r="C179" s="76"/>
      <c r="D179" s="82"/>
      <c r="E179" s="76"/>
      <c r="F179" s="76"/>
      <c r="G179" s="76"/>
      <c r="H179" s="76"/>
      <c r="I179" s="76"/>
      <c r="J179" s="76"/>
      <c r="K179" s="72"/>
      <c r="L179" s="76"/>
      <c r="M179" s="89"/>
      <c r="N179" s="89"/>
      <c r="O179">
        <v>5</v>
      </c>
    </row>
    <row r="180" spans="4:15" ht="12.75">
      <c r="D180" s="60"/>
      <c r="E180" s="56" t="s">
        <v>84</v>
      </c>
      <c r="F180" s="28"/>
      <c r="G180" s="28"/>
      <c r="H180" s="28"/>
      <c r="I180" s="28"/>
      <c r="J180" s="28"/>
      <c r="K180" s="79"/>
      <c r="L180" s="28"/>
      <c r="M180" s="77"/>
      <c r="N180" s="77"/>
      <c r="O180" s="77"/>
    </row>
    <row r="181" spans="4:15" ht="12.75">
      <c r="D181" s="60"/>
      <c r="E181" s="56" t="s">
        <v>85</v>
      </c>
      <c r="F181" s="28"/>
      <c r="G181" s="28"/>
      <c r="H181" s="28"/>
      <c r="I181" s="28"/>
      <c r="J181" s="28"/>
      <c r="K181" s="79"/>
      <c r="L181" s="28"/>
      <c r="M181" s="77"/>
      <c r="N181" s="77"/>
      <c r="O181" s="77"/>
    </row>
    <row r="182" spans="2:15" ht="12.75">
      <c r="B182" s="76"/>
      <c r="C182" s="76"/>
      <c r="D182" s="55">
        <v>3</v>
      </c>
      <c r="E182" s="59" t="s">
        <v>45</v>
      </c>
      <c r="F182" s="59"/>
      <c r="G182" s="59"/>
      <c r="H182" s="59"/>
      <c r="I182" s="59"/>
      <c r="J182" s="59"/>
      <c r="K182" s="57">
        <f>K183</f>
        <v>3000</v>
      </c>
      <c r="L182" s="57"/>
      <c r="M182" s="57">
        <f>M183</f>
        <v>0</v>
      </c>
      <c r="N182" s="57"/>
      <c r="O182" s="57">
        <f>O183</f>
        <v>3000</v>
      </c>
    </row>
    <row r="183" spans="2:15" ht="12.75">
      <c r="B183" s="76"/>
      <c r="C183" s="76"/>
      <c r="D183" s="55">
        <v>32</v>
      </c>
      <c r="E183" s="59" t="s">
        <v>50</v>
      </c>
      <c r="F183" s="59"/>
      <c r="G183" s="59"/>
      <c r="H183" s="59"/>
      <c r="I183" s="59"/>
      <c r="J183" s="59"/>
      <c r="K183" s="79">
        <f>K184</f>
        <v>3000</v>
      </c>
      <c r="L183" s="28"/>
      <c r="M183" s="77">
        <f>M184</f>
        <v>0</v>
      </c>
      <c r="N183" s="77"/>
      <c r="O183" s="77">
        <f>O184</f>
        <v>3000</v>
      </c>
    </row>
    <row r="184" spans="2:15" ht="12.75">
      <c r="B184" s="76"/>
      <c r="C184" s="76"/>
      <c r="D184" s="78">
        <v>323</v>
      </c>
      <c r="E184" s="59" t="s">
        <v>86</v>
      </c>
      <c r="F184" s="59"/>
      <c r="G184" s="59"/>
      <c r="H184" s="59"/>
      <c r="I184" s="59"/>
      <c r="J184" s="59"/>
      <c r="K184" s="79">
        <v>3000</v>
      </c>
      <c r="L184" s="28"/>
      <c r="M184" s="77">
        <v>0</v>
      </c>
      <c r="N184" s="77"/>
      <c r="O184" s="77">
        <f>K184+M184</f>
        <v>3000</v>
      </c>
    </row>
    <row r="185" spans="2:15" ht="12.75">
      <c r="B185" s="76"/>
      <c r="C185" s="76"/>
      <c r="D185" s="78"/>
      <c r="E185" s="59"/>
      <c r="F185" s="59"/>
      <c r="G185" s="59"/>
      <c r="H185" s="59"/>
      <c r="I185" s="59"/>
      <c r="J185" s="59"/>
      <c r="K185" s="79"/>
      <c r="L185" s="28"/>
      <c r="M185" s="77"/>
      <c r="N185" s="77"/>
      <c r="O185" s="77"/>
    </row>
    <row r="186" spans="2:15" ht="12.75">
      <c r="B186" s="76"/>
      <c r="C186" s="76"/>
      <c r="D186" s="78"/>
      <c r="E186" s="90" t="s">
        <v>87</v>
      </c>
      <c r="F186" s="59"/>
      <c r="G186" s="59"/>
      <c r="H186" s="59"/>
      <c r="I186" s="59"/>
      <c r="J186" s="59"/>
      <c r="K186" s="79"/>
      <c r="L186" s="28"/>
      <c r="M186" s="77"/>
      <c r="N186" s="77"/>
      <c r="O186" s="77"/>
    </row>
    <row r="187" spans="2:15" ht="12.75">
      <c r="B187" s="76"/>
      <c r="C187" s="76"/>
      <c r="D187" s="55">
        <v>3</v>
      </c>
      <c r="E187" s="91" t="s">
        <v>45</v>
      </c>
      <c r="F187" s="59"/>
      <c r="G187" s="59"/>
      <c r="H187" s="59"/>
      <c r="I187" s="59"/>
      <c r="J187" s="59"/>
      <c r="K187" s="57">
        <f>K188</f>
        <v>8000</v>
      </c>
      <c r="L187" s="57"/>
      <c r="M187" s="57">
        <f>M188</f>
        <v>-7000</v>
      </c>
      <c r="N187" s="57"/>
      <c r="O187" s="57">
        <f>O188</f>
        <v>1000</v>
      </c>
    </row>
    <row r="188" spans="2:15" ht="12.75">
      <c r="B188" s="76"/>
      <c r="C188" s="76"/>
      <c r="D188" s="55">
        <v>38</v>
      </c>
      <c r="E188" s="59" t="s">
        <v>82</v>
      </c>
      <c r="F188" s="59"/>
      <c r="G188" s="59"/>
      <c r="H188" s="59"/>
      <c r="I188" s="59"/>
      <c r="J188" s="59"/>
      <c r="K188" s="61">
        <f>K189+K190</f>
        <v>8000</v>
      </c>
      <c r="L188" s="28"/>
      <c r="M188" s="77">
        <f>M189+M190</f>
        <v>-7000</v>
      </c>
      <c r="N188" s="77"/>
      <c r="O188" s="77">
        <f>O189+O190</f>
        <v>1000</v>
      </c>
    </row>
    <row r="189" spans="2:15" ht="12.75">
      <c r="B189" s="76"/>
      <c r="C189" s="76"/>
      <c r="D189" s="78">
        <v>381</v>
      </c>
      <c r="E189" s="59" t="s">
        <v>61</v>
      </c>
      <c r="F189" s="59"/>
      <c r="G189" s="59"/>
      <c r="H189" s="59"/>
      <c r="I189" s="59"/>
      <c r="J189" s="59"/>
      <c r="K189" s="79">
        <v>1000</v>
      </c>
      <c r="L189" s="28"/>
      <c r="M189" s="77">
        <v>0</v>
      </c>
      <c r="N189" s="77"/>
      <c r="O189" s="77">
        <f>K189+M189</f>
        <v>1000</v>
      </c>
    </row>
    <row r="190" spans="2:15" ht="12.75">
      <c r="B190" s="76"/>
      <c r="C190" s="76"/>
      <c r="D190" s="78">
        <v>381</v>
      </c>
      <c r="E190" s="59" t="s">
        <v>288</v>
      </c>
      <c r="F190" s="59"/>
      <c r="G190" s="59"/>
      <c r="H190" s="59"/>
      <c r="I190" s="59"/>
      <c r="J190" s="59"/>
      <c r="K190" s="79">
        <v>7000</v>
      </c>
      <c r="L190" s="28"/>
      <c r="M190" s="77">
        <v>-7000</v>
      </c>
      <c r="N190" s="77"/>
      <c r="O190" s="77">
        <f>K190+M190</f>
        <v>0</v>
      </c>
    </row>
    <row r="191" spans="2:15" ht="12.75">
      <c r="B191" s="76"/>
      <c r="C191" s="76"/>
      <c r="D191" s="78"/>
      <c r="E191" s="59"/>
      <c r="F191" s="59"/>
      <c r="G191" s="59"/>
      <c r="H191" s="59"/>
      <c r="I191" s="59"/>
      <c r="J191" s="59"/>
      <c r="K191" s="79"/>
      <c r="L191" s="28"/>
      <c r="M191" s="77"/>
      <c r="N191" s="77"/>
      <c r="O191" s="77"/>
    </row>
    <row r="192" spans="2:15" ht="12.75">
      <c r="B192" s="76"/>
      <c r="C192" s="76"/>
      <c r="D192" s="78"/>
      <c r="E192" s="92" t="s">
        <v>333</v>
      </c>
      <c r="F192" s="59"/>
      <c r="G192" s="59"/>
      <c r="H192" s="59"/>
      <c r="I192" s="59"/>
      <c r="J192" s="59"/>
      <c r="K192" s="79"/>
      <c r="L192" s="28"/>
      <c r="M192" s="77"/>
      <c r="N192" s="77"/>
      <c r="O192" s="77"/>
    </row>
    <row r="193" spans="2:15" ht="12.75">
      <c r="B193" s="76"/>
      <c r="C193" s="76"/>
      <c r="D193" s="55">
        <v>3</v>
      </c>
      <c r="E193" s="93" t="s">
        <v>45</v>
      </c>
      <c r="F193" s="59"/>
      <c r="G193" s="59"/>
      <c r="H193" s="59"/>
      <c r="I193" s="59"/>
      <c r="J193" s="59"/>
      <c r="K193" s="57">
        <f>K194</f>
        <v>16000</v>
      </c>
      <c r="L193" s="57"/>
      <c r="M193" s="57">
        <f>M194</f>
        <v>0</v>
      </c>
      <c r="N193" s="57"/>
      <c r="O193" s="57">
        <f>O194</f>
        <v>16000</v>
      </c>
    </row>
    <row r="194" spans="2:15" ht="12.75">
      <c r="B194" s="76"/>
      <c r="C194" s="76"/>
      <c r="D194" s="55">
        <v>32</v>
      </c>
      <c r="E194" s="93" t="s">
        <v>50</v>
      </c>
      <c r="F194" s="59"/>
      <c r="G194" s="59"/>
      <c r="H194" s="59"/>
      <c r="I194" s="59"/>
      <c r="J194" s="59"/>
      <c r="K194" s="79">
        <f>K195</f>
        <v>16000</v>
      </c>
      <c r="L194" s="28"/>
      <c r="M194" s="77">
        <f>M195</f>
        <v>0</v>
      </c>
      <c r="N194" s="77"/>
      <c r="O194" s="77">
        <f>O195</f>
        <v>16000</v>
      </c>
    </row>
    <row r="195" spans="2:15" ht="12.75">
      <c r="B195" s="76"/>
      <c r="C195" s="76"/>
      <c r="D195" s="78">
        <v>323</v>
      </c>
      <c r="E195" s="93" t="s">
        <v>53</v>
      </c>
      <c r="F195" s="59"/>
      <c r="G195" s="59"/>
      <c r="H195" s="59"/>
      <c r="I195" s="59"/>
      <c r="J195" s="59"/>
      <c r="K195" s="79">
        <v>16000</v>
      </c>
      <c r="L195" s="28"/>
      <c r="M195" s="77">
        <v>0</v>
      </c>
      <c r="N195" s="77"/>
      <c r="O195" s="77">
        <f>K195+M195</f>
        <v>16000</v>
      </c>
    </row>
    <row r="196" spans="2:15" ht="12.75">
      <c r="B196" s="76"/>
      <c r="C196" s="76"/>
      <c r="D196" s="78"/>
      <c r="E196" s="93"/>
      <c r="F196" s="59"/>
      <c r="G196" s="59"/>
      <c r="H196" s="59"/>
      <c r="I196" s="59"/>
      <c r="J196" s="59"/>
      <c r="K196" s="79"/>
      <c r="L196" s="28"/>
      <c r="M196" s="77"/>
      <c r="N196" s="77"/>
      <c r="O196" s="77"/>
    </row>
    <row r="197" spans="2:15" ht="12.75">
      <c r="B197" s="76"/>
      <c r="C197" s="76"/>
      <c r="D197" s="78"/>
      <c r="E197" s="92" t="s">
        <v>334</v>
      </c>
      <c r="F197" s="59"/>
      <c r="G197" s="59"/>
      <c r="H197" s="59"/>
      <c r="I197" s="59"/>
      <c r="J197" s="59"/>
      <c r="K197" s="79"/>
      <c r="L197" s="28"/>
      <c r="M197" s="77"/>
      <c r="N197" s="77"/>
      <c r="O197" s="77"/>
    </row>
    <row r="198" spans="2:15" ht="12.75">
      <c r="B198" s="76"/>
      <c r="C198" s="76"/>
      <c r="D198" s="55">
        <v>3</v>
      </c>
      <c r="E198" s="93" t="s">
        <v>45</v>
      </c>
      <c r="F198" s="59"/>
      <c r="G198" s="59"/>
      <c r="H198" s="59"/>
      <c r="I198" s="59"/>
      <c r="J198" s="59"/>
      <c r="K198" s="57">
        <f>K199</f>
        <v>1200</v>
      </c>
      <c r="L198" s="57"/>
      <c r="M198" s="57">
        <f>M199</f>
        <v>0</v>
      </c>
      <c r="N198" s="57"/>
      <c r="O198" s="57">
        <f>O199</f>
        <v>1200</v>
      </c>
    </row>
    <row r="199" spans="2:15" ht="12.75">
      <c r="B199" s="76"/>
      <c r="C199" s="76"/>
      <c r="D199" s="55">
        <v>38</v>
      </c>
      <c r="E199" s="93" t="s">
        <v>82</v>
      </c>
      <c r="F199" s="59"/>
      <c r="G199" s="59"/>
      <c r="H199" s="59"/>
      <c r="I199" s="59"/>
      <c r="J199" s="59"/>
      <c r="K199" s="79">
        <f>K200</f>
        <v>1200</v>
      </c>
      <c r="L199" s="28"/>
      <c r="M199" s="77">
        <f>M200</f>
        <v>0</v>
      </c>
      <c r="N199" s="77"/>
      <c r="O199" s="77">
        <f>O200</f>
        <v>1200</v>
      </c>
    </row>
    <row r="200" spans="2:15" ht="12.75">
      <c r="B200" s="76"/>
      <c r="C200" s="76"/>
      <c r="D200" s="78">
        <v>381</v>
      </c>
      <c r="E200" s="93" t="s">
        <v>61</v>
      </c>
      <c r="F200" s="59"/>
      <c r="G200" s="59"/>
      <c r="H200" s="59"/>
      <c r="I200" s="59"/>
      <c r="J200" s="59"/>
      <c r="K200" s="79">
        <v>1200</v>
      </c>
      <c r="L200" s="28"/>
      <c r="M200" s="77">
        <v>0</v>
      </c>
      <c r="N200" s="77"/>
      <c r="O200" s="77">
        <f>K200+M200</f>
        <v>1200</v>
      </c>
    </row>
    <row r="201" spans="2:15" ht="12.75">
      <c r="B201" s="76"/>
      <c r="C201" s="76"/>
      <c r="D201" s="78"/>
      <c r="E201" s="93"/>
      <c r="F201" s="59"/>
      <c r="G201" s="59"/>
      <c r="H201" s="59"/>
      <c r="I201" s="59"/>
      <c r="J201" s="59"/>
      <c r="K201" s="79"/>
      <c r="L201" s="28"/>
      <c r="M201" s="77"/>
      <c r="N201" s="77"/>
      <c r="O201" s="77"/>
    </row>
    <row r="202" spans="2:15" ht="12.75">
      <c r="B202" s="76"/>
      <c r="C202" s="76"/>
      <c r="D202" s="78"/>
      <c r="E202" s="92" t="s">
        <v>335</v>
      </c>
      <c r="F202" s="59"/>
      <c r="G202" s="59"/>
      <c r="H202" s="59"/>
      <c r="I202" s="59"/>
      <c r="J202" s="59"/>
      <c r="K202" s="79"/>
      <c r="L202" s="28"/>
      <c r="M202" s="77"/>
      <c r="N202" s="77"/>
      <c r="O202" s="77"/>
    </row>
    <row r="203" spans="2:15" ht="12.75">
      <c r="B203" s="76"/>
      <c r="C203" s="76"/>
      <c r="D203" s="55">
        <v>3</v>
      </c>
      <c r="E203" s="93" t="s">
        <v>45</v>
      </c>
      <c r="F203" s="59"/>
      <c r="G203" s="59"/>
      <c r="H203" s="59"/>
      <c r="I203" s="59"/>
      <c r="J203" s="59"/>
      <c r="K203" s="58">
        <f>K204</f>
        <v>100000</v>
      </c>
      <c r="L203" s="58"/>
      <c r="M203" s="58">
        <f>M204</f>
        <v>74000</v>
      </c>
      <c r="N203" s="58"/>
      <c r="O203" s="58">
        <f>O204</f>
        <v>174000</v>
      </c>
    </row>
    <row r="204" spans="2:15" ht="12.75">
      <c r="B204" s="76"/>
      <c r="C204" s="76"/>
      <c r="D204" s="55">
        <v>32</v>
      </c>
      <c r="E204" s="93" t="s">
        <v>50</v>
      </c>
      <c r="F204" s="59"/>
      <c r="G204" s="59"/>
      <c r="H204" s="59"/>
      <c r="I204" s="59"/>
      <c r="J204" s="59"/>
      <c r="K204" s="77">
        <f>K205</f>
        <v>100000</v>
      </c>
      <c r="L204" s="28"/>
      <c r="M204" s="77">
        <f>M205</f>
        <v>74000</v>
      </c>
      <c r="N204" s="77"/>
      <c r="O204" s="77">
        <f>O205</f>
        <v>174000</v>
      </c>
    </row>
    <row r="205" spans="2:15" ht="12.75">
      <c r="B205" s="76"/>
      <c r="C205" s="76"/>
      <c r="D205" s="78">
        <v>329</v>
      </c>
      <c r="E205" s="93" t="s">
        <v>89</v>
      </c>
      <c r="F205" s="28"/>
      <c r="G205" s="28"/>
      <c r="H205" s="28"/>
      <c r="I205" s="28"/>
      <c r="J205" s="28"/>
      <c r="K205" s="77">
        <v>100000</v>
      </c>
      <c r="L205" s="28"/>
      <c r="M205" s="79">
        <v>74000</v>
      </c>
      <c r="N205" s="28"/>
      <c r="O205" s="287">
        <f>K205+M205</f>
        <v>174000</v>
      </c>
    </row>
    <row r="206" spans="2:15" ht="12.75">
      <c r="B206" s="76"/>
      <c r="C206" s="76"/>
      <c r="D206" s="78"/>
      <c r="E206" s="288"/>
      <c r="F206" s="28"/>
      <c r="G206" s="28"/>
      <c r="H206" s="28"/>
      <c r="I206" s="28"/>
      <c r="J206" s="28"/>
      <c r="K206" s="77"/>
      <c r="L206" s="28"/>
      <c r="M206" s="28"/>
      <c r="N206" s="28"/>
      <c r="O206" s="284"/>
    </row>
    <row r="207" spans="2:15" ht="12.75">
      <c r="B207" s="76"/>
      <c r="C207" s="76"/>
      <c r="D207" s="78"/>
      <c r="E207" s="92" t="s">
        <v>356</v>
      </c>
      <c r="F207" s="28"/>
      <c r="G207" s="28"/>
      <c r="H207" s="28"/>
      <c r="I207" s="28"/>
      <c r="J207" s="28"/>
      <c r="K207" s="77"/>
      <c r="L207" s="28"/>
      <c r="M207" s="28"/>
      <c r="N207" s="28"/>
      <c r="O207" s="284"/>
    </row>
    <row r="208" spans="2:15" ht="12.75">
      <c r="B208" s="76"/>
      <c r="C208" s="76"/>
      <c r="D208" s="55">
        <v>5</v>
      </c>
      <c r="E208" s="288" t="s">
        <v>357</v>
      </c>
      <c r="F208" s="28"/>
      <c r="G208" s="28"/>
      <c r="H208" s="28"/>
      <c r="I208" s="28"/>
      <c r="J208" s="28"/>
      <c r="K208" s="58">
        <f>K209</f>
        <v>0</v>
      </c>
      <c r="L208" s="56"/>
      <c r="M208" s="57">
        <f>M209</f>
        <v>50000</v>
      </c>
      <c r="N208" s="56"/>
      <c r="O208" s="289">
        <f>K208+M208</f>
        <v>50000</v>
      </c>
    </row>
    <row r="209" spans="2:15" ht="12.75">
      <c r="B209" s="76"/>
      <c r="C209" s="76"/>
      <c r="D209" s="55">
        <v>53</v>
      </c>
      <c r="E209" s="288" t="s">
        <v>358</v>
      </c>
      <c r="F209" s="28"/>
      <c r="G209" s="28"/>
      <c r="H209" s="28"/>
      <c r="I209" s="28"/>
      <c r="J209" s="28"/>
      <c r="K209" s="77">
        <f>K210</f>
        <v>0</v>
      </c>
      <c r="L209" s="28"/>
      <c r="M209" s="79">
        <f>M210</f>
        <v>50000</v>
      </c>
      <c r="N209" s="28"/>
      <c r="O209" s="284">
        <f>K209+M209</f>
        <v>50000</v>
      </c>
    </row>
    <row r="210" spans="2:15" ht="12.75">
      <c r="B210" s="76"/>
      <c r="C210" s="76"/>
      <c r="D210" s="78">
        <v>532</v>
      </c>
      <c r="E210" s="288" t="s">
        <v>359</v>
      </c>
      <c r="F210" s="28"/>
      <c r="G210" s="28"/>
      <c r="H210" s="28"/>
      <c r="I210" s="28"/>
      <c r="J210" s="28"/>
      <c r="K210" s="77">
        <v>0</v>
      </c>
      <c r="L210" s="28"/>
      <c r="M210" s="79">
        <v>50000</v>
      </c>
      <c r="N210" s="28"/>
      <c r="O210" s="284">
        <f>K210+M210</f>
        <v>50000</v>
      </c>
    </row>
    <row r="211" spans="2:15" ht="12.75">
      <c r="B211" s="76"/>
      <c r="C211" s="76"/>
      <c r="D211" s="78"/>
      <c r="E211" s="288"/>
      <c r="F211" s="28"/>
      <c r="G211" s="28"/>
      <c r="H211" s="28"/>
      <c r="I211" s="28"/>
      <c r="J211" s="28"/>
      <c r="K211" s="77"/>
      <c r="L211" s="28"/>
      <c r="M211" s="28"/>
      <c r="N211" s="28"/>
      <c r="O211" s="28"/>
    </row>
    <row r="212" spans="2:15" ht="12.75">
      <c r="B212" s="76"/>
      <c r="C212" s="76"/>
      <c r="D212" s="78"/>
      <c r="E212" s="92" t="s">
        <v>360</v>
      </c>
      <c r="F212" s="28"/>
      <c r="G212" s="28"/>
      <c r="H212" s="28"/>
      <c r="I212" s="28"/>
      <c r="J212" s="28"/>
      <c r="K212" s="77"/>
      <c r="L212" s="28"/>
      <c r="M212" s="28"/>
      <c r="N212" s="28"/>
      <c r="O212" s="28"/>
    </row>
    <row r="213" spans="2:15" ht="12.75">
      <c r="B213" s="76"/>
      <c r="C213" s="76"/>
      <c r="D213" s="55">
        <v>3</v>
      </c>
      <c r="E213" s="288" t="s">
        <v>45</v>
      </c>
      <c r="F213" s="28"/>
      <c r="G213" s="28"/>
      <c r="H213" s="28"/>
      <c r="I213" s="28"/>
      <c r="J213" s="28"/>
      <c r="K213" s="58">
        <f>K214</f>
        <v>0</v>
      </c>
      <c r="L213" s="56"/>
      <c r="M213" s="57">
        <f>M214</f>
        <v>29000</v>
      </c>
      <c r="N213" s="57"/>
      <c r="O213" s="57">
        <f>K213+M213</f>
        <v>29000</v>
      </c>
    </row>
    <row r="214" spans="2:15" ht="12.75">
      <c r="B214" s="76"/>
      <c r="C214" s="76"/>
      <c r="D214" s="55">
        <v>32</v>
      </c>
      <c r="E214" s="288" t="s">
        <v>50</v>
      </c>
      <c r="F214" s="28"/>
      <c r="G214" s="28"/>
      <c r="H214" s="28"/>
      <c r="I214" s="28"/>
      <c r="J214" s="28"/>
      <c r="K214" s="77">
        <f>K215</f>
        <v>0</v>
      </c>
      <c r="L214" s="28"/>
      <c r="M214" s="79">
        <f>M215</f>
        <v>29000</v>
      </c>
      <c r="N214" s="79"/>
      <c r="O214" s="79">
        <f>K214+M214</f>
        <v>29000</v>
      </c>
    </row>
    <row r="215" spans="2:15" ht="12.75">
      <c r="B215" s="76"/>
      <c r="C215" s="76"/>
      <c r="D215" s="78">
        <v>323</v>
      </c>
      <c r="E215" s="288" t="s">
        <v>53</v>
      </c>
      <c r="F215" s="28"/>
      <c r="G215" s="28"/>
      <c r="H215" s="28"/>
      <c r="I215" s="28"/>
      <c r="J215" s="28"/>
      <c r="K215" s="77">
        <v>0</v>
      </c>
      <c r="L215" s="28"/>
      <c r="M215" s="79">
        <v>29000</v>
      </c>
      <c r="N215" s="79"/>
      <c r="O215" s="79">
        <f>K215+M215</f>
        <v>29000</v>
      </c>
    </row>
    <row r="216" spans="2:15" ht="12.75">
      <c r="B216" s="76"/>
      <c r="C216" s="76"/>
      <c r="D216" s="82"/>
      <c r="E216" s="95"/>
      <c r="F216" s="76"/>
      <c r="G216" s="76"/>
      <c r="H216" s="76"/>
      <c r="I216" s="76"/>
      <c r="J216" s="76"/>
      <c r="K216" s="89"/>
      <c r="L216" s="76"/>
      <c r="M216" s="88"/>
      <c r="N216" s="88"/>
      <c r="O216" s="72">
        <v>6</v>
      </c>
    </row>
    <row r="217" spans="2:15" ht="12.75">
      <c r="B217" s="76"/>
      <c r="C217" s="76"/>
      <c r="D217" s="293"/>
      <c r="E217" s="294" t="s">
        <v>361</v>
      </c>
      <c r="F217" s="295"/>
      <c r="G217" s="295"/>
      <c r="H217" s="295"/>
      <c r="I217" s="295"/>
      <c r="J217" s="295"/>
      <c r="K217" s="296"/>
      <c r="L217" s="295"/>
      <c r="M217" s="297"/>
      <c r="N217" s="297"/>
      <c r="O217" s="297"/>
    </row>
    <row r="218" spans="2:15" ht="12.75">
      <c r="B218" s="76"/>
      <c r="C218" s="76"/>
      <c r="D218" s="298">
        <v>3</v>
      </c>
      <c r="E218" s="299" t="s">
        <v>45</v>
      </c>
      <c r="F218" s="295"/>
      <c r="G218" s="295"/>
      <c r="H218" s="295"/>
      <c r="I218" s="295"/>
      <c r="J218" s="295"/>
      <c r="K218" s="300">
        <f>K219</f>
        <v>0</v>
      </c>
      <c r="L218" s="301"/>
      <c r="M218" s="302">
        <f>M219</f>
        <v>70000</v>
      </c>
      <c r="N218" s="302"/>
      <c r="O218" s="302">
        <f>K218+M218</f>
        <v>70000</v>
      </c>
    </row>
    <row r="219" spans="2:15" ht="12.75">
      <c r="B219" s="76"/>
      <c r="C219" s="76"/>
      <c r="D219" s="298">
        <v>32</v>
      </c>
      <c r="E219" s="303" t="s">
        <v>50</v>
      </c>
      <c r="F219" s="295"/>
      <c r="G219" s="295"/>
      <c r="H219" s="295"/>
      <c r="I219" s="295"/>
      <c r="J219" s="295"/>
      <c r="K219" s="296">
        <f>K220</f>
        <v>0</v>
      </c>
      <c r="L219" s="295"/>
      <c r="M219" s="297">
        <f>M220</f>
        <v>70000</v>
      </c>
      <c r="N219" s="297"/>
      <c r="O219" s="297">
        <f>K219+M219</f>
        <v>70000</v>
      </c>
    </row>
    <row r="220" spans="2:15" ht="12.75">
      <c r="B220" s="76"/>
      <c r="C220" s="76"/>
      <c r="D220" s="293">
        <v>323</v>
      </c>
      <c r="E220" s="303" t="s">
        <v>53</v>
      </c>
      <c r="F220" s="295"/>
      <c r="G220" s="295"/>
      <c r="H220" s="295"/>
      <c r="I220" s="295"/>
      <c r="J220" s="295"/>
      <c r="K220" s="296">
        <v>0</v>
      </c>
      <c r="L220" s="295"/>
      <c r="M220" s="297">
        <v>70000</v>
      </c>
      <c r="N220" s="297"/>
      <c r="O220" s="297">
        <f>K220+M220</f>
        <v>70000</v>
      </c>
    </row>
    <row r="221" spans="2:15" ht="12.75">
      <c r="B221" s="76"/>
      <c r="C221" s="76"/>
      <c r="D221" s="82"/>
      <c r="E221" s="95"/>
      <c r="F221" s="76"/>
      <c r="G221" s="76"/>
      <c r="H221" s="76"/>
      <c r="I221" s="76"/>
      <c r="J221" s="76"/>
      <c r="K221" s="72"/>
      <c r="O221" s="72"/>
    </row>
    <row r="222" spans="4:15" ht="12.75">
      <c r="D222" s="16"/>
      <c r="E222" s="12" t="s">
        <v>90</v>
      </c>
      <c r="K222" s="2">
        <f>K228+K240</f>
        <v>465000</v>
      </c>
      <c r="L222" s="2"/>
      <c r="M222" s="2">
        <f>M228+M240</f>
        <v>4000</v>
      </c>
      <c r="N222" s="2"/>
      <c r="O222" s="2">
        <f>O228+O240</f>
        <v>469000</v>
      </c>
    </row>
    <row r="223" spans="4:11" s="12" customFormat="1" ht="12.75">
      <c r="D223" s="65"/>
      <c r="E223" s="12" t="s">
        <v>91</v>
      </c>
      <c r="K223" s="14"/>
    </row>
    <row r="224" spans="4:5" ht="12.75">
      <c r="D224" s="16"/>
      <c r="E224" s="12" t="s">
        <v>77</v>
      </c>
    </row>
    <row r="225" spans="4:5" ht="12.75">
      <c r="D225" s="16"/>
      <c r="E225" s="12" t="s">
        <v>92</v>
      </c>
    </row>
    <row r="226" spans="4:5" ht="12.75">
      <c r="D226" s="16"/>
      <c r="E226" s="12" t="s">
        <v>93</v>
      </c>
    </row>
    <row r="227" spans="4:5" ht="12.75">
      <c r="D227" s="16"/>
      <c r="E227" s="12" t="s">
        <v>94</v>
      </c>
    </row>
    <row r="228" spans="2:15" ht="12.75">
      <c r="B228" s="76"/>
      <c r="C228" s="76"/>
      <c r="D228" s="96">
        <v>3</v>
      </c>
      <c r="E228" s="97" t="s">
        <v>45</v>
      </c>
      <c r="F228" s="77"/>
      <c r="G228" s="77"/>
      <c r="H228" s="77"/>
      <c r="I228" s="77"/>
      <c r="J228" s="77"/>
      <c r="K228" s="58">
        <f>K229+K233+K238</f>
        <v>460000</v>
      </c>
      <c r="L228" s="58"/>
      <c r="M228" s="58">
        <f>M229+M233+M238</f>
        <v>4000</v>
      </c>
      <c r="N228" s="58"/>
      <c r="O228" s="58">
        <f>O229+O233+O238</f>
        <v>464000</v>
      </c>
    </row>
    <row r="229" spans="2:15" ht="12.75">
      <c r="B229" s="76"/>
      <c r="C229" s="76"/>
      <c r="D229" s="96">
        <v>31</v>
      </c>
      <c r="E229" s="97" t="s">
        <v>46</v>
      </c>
      <c r="F229" s="77"/>
      <c r="G229" s="77"/>
      <c r="H229" s="77"/>
      <c r="I229" s="77"/>
      <c r="J229" s="77"/>
      <c r="K229" s="58">
        <f>K232+K231+K230</f>
        <v>245000</v>
      </c>
      <c r="L229" s="77"/>
      <c r="M229" s="77">
        <f>SUM(M230:M232)</f>
        <v>-1000</v>
      </c>
      <c r="N229" s="77"/>
      <c r="O229" s="77">
        <f>SUM(O230:O232)</f>
        <v>244000</v>
      </c>
    </row>
    <row r="230" spans="2:15" ht="12.75">
      <c r="B230" s="76"/>
      <c r="C230" s="76"/>
      <c r="D230" s="98">
        <v>311</v>
      </c>
      <c r="E230" s="97" t="s">
        <v>47</v>
      </c>
      <c r="F230" s="77"/>
      <c r="G230" s="77"/>
      <c r="H230" s="77"/>
      <c r="I230" s="77"/>
      <c r="J230" s="77"/>
      <c r="K230" s="77">
        <v>200000</v>
      </c>
      <c r="L230" s="77"/>
      <c r="M230" s="77">
        <v>0</v>
      </c>
      <c r="N230" s="77"/>
      <c r="O230" s="77">
        <f>K230+M230</f>
        <v>200000</v>
      </c>
    </row>
    <row r="231" spans="2:15" ht="12.75">
      <c r="B231" s="76"/>
      <c r="C231" s="76"/>
      <c r="D231" s="98">
        <v>312</v>
      </c>
      <c r="E231" s="97" t="s">
        <v>48</v>
      </c>
      <c r="F231" s="77"/>
      <c r="G231" s="77"/>
      <c r="H231" s="77"/>
      <c r="I231" s="77"/>
      <c r="J231" s="77"/>
      <c r="K231" s="77">
        <v>10000</v>
      </c>
      <c r="L231" s="77"/>
      <c r="M231" s="77">
        <v>-1000</v>
      </c>
      <c r="N231" s="77"/>
      <c r="O231" s="77">
        <f>K231+M231</f>
        <v>9000</v>
      </c>
    </row>
    <row r="232" spans="2:15" ht="12.75">
      <c r="B232" s="76"/>
      <c r="C232" s="76"/>
      <c r="D232" s="98">
        <v>313</v>
      </c>
      <c r="E232" s="97" t="s">
        <v>49</v>
      </c>
      <c r="F232" s="77"/>
      <c r="G232" s="77"/>
      <c r="H232" s="77"/>
      <c r="I232" s="77"/>
      <c r="J232" s="77"/>
      <c r="K232" s="77">
        <v>35000</v>
      </c>
      <c r="L232" s="77"/>
      <c r="M232" s="77">
        <v>0</v>
      </c>
      <c r="N232" s="77"/>
      <c r="O232" s="77">
        <f>K232+M232</f>
        <v>35000</v>
      </c>
    </row>
    <row r="233" spans="2:15" ht="12.75">
      <c r="B233" s="76"/>
      <c r="C233" s="76"/>
      <c r="D233" s="96">
        <v>32</v>
      </c>
      <c r="E233" s="97" t="s">
        <v>50</v>
      </c>
      <c r="F233" s="77"/>
      <c r="G233" s="77"/>
      <c r="H233" s="77"/>
      <c r="I233" s="77"/>
      <c r="J233" s="77"/>
      <c r="K233" s="58">
        <f>K234+K235+K236+K237</f>
        <v>200000</v>
      </c>
      <c r="L233" s="77"/>
      <c r="M233" s="77">
        <f>SUM(M234:M237)</f>
        <v>10000</v>
      </c>
      <c r="N233" s="77"/>
      <c r="O233" s="77">
        <f>SUM(O234:O237)</f>
        <v>210000</v>
      </c>
    </row>
    <row r="234" spans="2:15" ht="12.75">
      <c r="B234" s="76"/>
      <c r="C234" s="76"/>
      <c r="D234" s="98">
        <v>321</v>
      </c>
      <c r="E234" s="97" t="s">
        <v>51</v>
      </c>
      <c r="F234" s="77"/>
      <c r="G234" s="77"/>
      <c r="H234" s="77"/>
      <c r="I234" s="77"/>
      <c r="J234" s="77"/>
      <c r="K234" s="77">
        <v>30000</v>
      </c>
      <c r="L234" s="77"/>
      <c r="M234" s="77">
        <v>0</v>
      </c>
      <c r="N234" s="77"/>
      <c r="O234" s="77">
        <f>K234+M234</f>
        <v>30000</v>
      </c>
    </row>
    <row r="235" spans="2:15" ht="12.75">
      <c r="B235" s="76"/>
      <c r="C235" s="76"/>
      <c r="D235" s="98">
        <v>322</v>
      </c>
      <c r="E235" s="97" t="s">
        <v>52</v>
      </c>
      <c r="F235" s="77"/>
      <c r="G235" s="77"/>
      <c r="H235" s="77"/>
      <c r="I235" s="77"/>
      <c r="J235" s="77"/>
      <c r="K235" s="77">
        <v>65000</v>
      </c>
      <c r="L235" s="77"/>
      <c r="M235" s="77">
        <v>10000</v>
      </c>
      <c r="N235" s="77"/>
      <c r="O235" s="77">
        <f>K235+M235</f>
        <v>75000</v>
      </c>
    </row>
    <row r="236" spans="2:15" ht="12.75">
      <c r="B236" s="76"/>
      <c r="C236" s="76"/>
      <c r="D236" s="98">
        <v>323</v>
      </c>
      <c r="E236" s="77" t="s">
        <v>53</v>
      </c>
      <c r="F236" s="77"/>
      <c r="G236" s="77"/>
      <c r="H236" s="77"/>
      <c r="I236" s="77"/>
      <c r="J236" s="77"/>
      <c r="K236" s="77">
        <v>100000</v>
      </c>
      <c r="L236" s="77"/>
      <c r="M236" s="77">
        <v>0</v>
      </c>
      <c r="N236" s="77"/>
      <c r="O236" s="77">
        <f>K236+M236</f>
        <v>100000</v>
      </c>
    </row>
    <row r="237" spans="2:15" ht="12.75">
      <c r="B237" s="76"/>
      <c r="C237" s="76"/>
      <c r="D237" s="98">
        <v>329</v>
      </c>
      <c r="E237" s="77" t="s">
        <v>55</v>
      </c>
      <c r="F237" s="77"/>
      <c r="G237" s="77"/>
      <c r="H237" s="77"/>
      <c r="I237" s="77"/>
      <c r="J237" s="77"/>
      <c r="K237" s="77">
        <v>5000</v>
      </c>
      <c r="L237" s="77"/>
      <c r="M237" s="77">
        <v>0</v>
      </c>
      <c r="N237" s="77"/>
      <c r="O237" s="77">
        <f>K237+M237</f>
        <v>5000</v>
      </c>
    </row>
    <row r="238" spans="2:15" ht="12.75">
      <c r="B238" s="76"/>
      <c r="C238" s="76"/>
      <c r="D238" s="96">
        <v>34</v>
      </c>
      <c r="E238" s="77" t="s">
        <v>56</v>
      </c>
      <c r="F238" s="77"/>
      <c r="G238" s="77"/>
      <c r="H238" s="77"/>
      <c r="I238" s="77"/>
      <c r="J238" s="77"/>
      <c r="K238" s="58">
        <f>K239</f>
        <v>15000</v>
      </c>
      <c r="L238" s="77"/>
      <c r="M238" s="77">
        <f>M239</f>
        <v>-5000</v>
      </c>
      <c r="N238" s="77"/>
      <c r="O238" s="77">
        <f>O239</f>
        <v>10000</v>
      </c>
    </row>
    <row r="239" spans="2:15" ht="12.75">
      <c r="B239" s="76"/>
      <c r="C239" s="76"/>
      <c r="D239" s="98">
        <v>343</v>
      </c>
      <c r="E239" s="77" t="s">
        <v>57</v>
      </c>
      <c r="F239" s="77"/>
      <c r="G239" s="77"/>
      <c r="H239" s="77"/>
      <c r="I239" s="77"/>
      <c r="J239" s="77"/>
      <c r="K239" s="77">
        <v>15000</v>
      </c>
      <c r="L239" s="77"/>
      <c r="M239" s="77">
        <v>-5000</v>
      </c>
      <c r="N239" s="77"/>
      <c r="O239" s="77">
        <f>K239+M239</f>
        <v>10000</v>
      </c>
    </row>
    <row r="240" spans="2:15" ht="12.75">
      <c r="B240" s="76"/>
      <c r="C240" s="76"/>
      <c r="D240" s="96">
        <v>4</v>
      </c>
      <c r="E240" s="77" t="s">
        <v>63</v>
      </c>
      <c r="F240" s="77"/>
      <c r="G240" s="77"/>
      <c r="H240" s="77"/>
      <c r="I240" s="77"/>
      <c r="J240" s="77"/>
      <c r="K240" s="58">
        <f>K241</f>
        <v>5000</v>
      </c>
      <c r="L240" s="58"/>
      <c r="M240" s="58">
        <f>M241</f>
        <v>0</v>
      </c>
      <c r="N240" s="58"/>
      <c r="O240" s="58">
        <f>O241</f>
        <v>5000</v>
      </c>
    </row>
    <row r="241" spans="2:15" ht="12.75">
      <c r="B241" s="76"/>
      <c r="C241" s="76"/>
      <c r="D241" s="96">
        <v>42</v>
      </c>
      <c r="E241" s="77" t="s">
        <v>67</v>
      </c>
      <c r="F241" s="77"/>
      <c r="G241" s="77"/>
      <c r="H241" s="77"/>
      <c r="I241" s="77"/>
      <c r="J241" s="77"/>
      <c r="K241" s="77">
        <f>K242</f>
        <v>5000</v>
      </c>
      <c r="L241" s="77"/>
      <c r="M241" s="77">
        <f>M242</f>
        <v>0</v>
      </c>
      <c r="N241" s="77"/>
      <c r="O241" s="77">
        <f>O242</f>
        <v>5000</v>
      </c>
    </row>
    <row r="242" spans="2:15" ht="12.75">
      <c r="B242" s="76"/>
      <c r="C242" s="76"/>
      <c r="D242" s="98">
        <v>422</v>
      </c>
      <c r="E242" s="77" t="s">
        <v>69</v>
      </c>
      <c r="F242" s="77"/>
      <c r="G242" s="77"/>
      <c r="H242" s="77"/>
      <c r="I242" s="77"/>
      <c r="J242" s="77"/>
      <c r="K242" s="77">
        <v>5000</v>
      </c>
      <c r="L242" s="77"/>
      <c r="M242" s="77">
        <v>0</v>
      </c>
      <c r="N242" s="77"/>
      <c r="O242" s="77">
        <f>K242+M242</f>
        <v>5000</v>
      </c>
    </row>
    <row r="243" spans="4:11" ht="12.75">
      <c r="D243" s="16"/>
      <c r="K243" s="99"/>
    </row>
    <row r="244" spans="4:15" ht="12.75">
      <c r="D244" s="16"/>
      <c r="E244" s="12" t="s">
        <v>95</v>
      </c>
      <c r="K244" s="2">
        <f>K250+K255+K264+K269+K274+K286+K259+K279</f>
        <v>997000</v>
      </c>
      <c r="L244" s="2"/>
      <c r="M244" s="2">
        <f>M250+M259+M255+M264+M269+M274+M286+M279+M282</f>
        <v>-895000</v>
      </c>
      <c r="N244" s="2"/>
      <c r="O244" s="2">
        <f>O250+O259+O255+O264+O269+O274+O286+O279+O282</f>
        <v>102000</v>
      </c>
    </row>
    <row r="245" spans="4:15" ht="12.75">
      <c r="D245" s="16"/>
      <c r="E245" s="12" t="s">
        <v>96</v>
      </c>
      <c r="M245" s="17"/>
      <c r="N245" s="17"/>
      <c r="O245" s="17"/>
    </row>
    <row r="246" spans="4:15" ht="12.75">
      <c r="D246" s="16"/>
      <c r="E246" s="12" t="s">
        <v>97</v>
      </c>
      <c r="M246" s="17"/>
      <c r="N246" s="17"/>
      <c r="O246" s="17"/>
    </row>
    <row r="247" spans="4:15" ht="12.75">
      <c r="D247" s="16"/>
      <c r="E247" s="12" t="s">
        <v>98</v>
      </c>
      <c r="M247" s="17"/>
      <c r="N247" s="17"/>
      <c r="O247" s="17"/>
    </row>
    <row r="248" spans="4:15" ht="12.75">
      <c r="D248" s="16"/>
      <c r="E248" s="12" t="s">
        <v>99</v>
      </c>
      <c r="M248" s="17"/>
      <c r="N248" s="17"/>
      <c r="O248" s="17"/>
    </row>
    <row r="249" spans="2:15" ht="12.75" customHeight="1">
      <c r="B249" s="76"/>
      <c r="C249" s="76"/>
      <c r="D249" s="78"/>
      <c r="E249" s="90" t="s">
        <v>100</v>
      </c>
      <c r="F249" s="100"/>
      <c r="G249" s="100"/>
      <c r="H249" s="100"/>
      <c r="I249" s="100"/>
      <c r="J249" s="59"/>
      <c r="K249" s="35"/>
      <c r="L249" s="28"/>
      <c r="M249" s="77"/>
      <c r="N249" s="77"/>
      <c r="O249" s="77"/>
    </row>
    <row r="250" spans="2:15" ht="12.75" customHeight="1">
      <c r="B250" s="76"/>
      <c r="C250" s="76"/>
      <c r="D250" s="55">
        <v>4</v>
      </c>
      <c r="E250" s="91" t="s">
        <v>63</v>
      </c>
      <c r="F250" s="100"/>
      <c r="G250" s="100"/>
      <c r="H250" s="100"/>
      <c r="I250" s="100"/>
      <c r="J250" s="59"/>
      <c r="K250" s="26">
        <f>K251</f>
        <v>10000</v>
      </c>
      <c r="L250" s="26"/>
      <c r="M250" s="26">
        <f>M251</f>
        <v>-10000</v>
      </c>
      <c r="N250" s="26"/>
      <c r="O250" s="26">
        <f>O251</f>
        <v>0</v>
      </c>
    </row>
    <row r="251" spans="2:15" ht="12.75" customHeight="1">
      <c r="B251" s="76"/>
      <c r="C251" s="76"/>
      <c r="D251" s="55">
        <v>41</v>
      </c>
      <c r="E251" s="91" t="s">
        <v>101</v>
      </c>
      <c r="F251" s="100"/>
      <c r="G251" s="100"/>
      <c r="H251" s="100"/>
      <c r="I251" s="100"/>
      <c r="J251" s="59"/>
      <c r="K251" s="35">
        <f>K252</f>
        <v>10000</v>
      </c>
      <c r="L251" s="28"/>
      <c r="M251" s="77">
        <f>M252</f>
        <v>-10000</v>
      </c>
      <c r="N251" s="77"/>
      <c r="O251" s="77">
        <f>O252</f>
        <v>0</v>
      </c>
    </row>
    <row r="252" spans="2:15" ht="12.75" customHeight="1">
      <c r="B252" s="76"/>
      <c r="C252" s="76"/>
      <c r="D252" s="78">
        <v>411</v>
      </c>
      <c r="E252" s="91" t="s">
        <v>65</v>
      </c>
      <c r="F252" s="100"/>
      <c r="G252" s="100"/>
      <c r="H252" s="100"/>
      <c r="I252" s="100"/>
      <c r="J252" s="59"/>
      <c r="K252" s="35">
        <v>10000</v>
      </c>
      <c r="L252" s="28"/>
      <c r="M252" s="77">
        <v>-10000</v>
      </c>
      <c r="N252" s="77"/>
      <c r="O252" s="77">
        <f>K252+M252</f>
        <v>0</v>
      </c>
    </row>
    <row r="253" spans="2:15" ht="12.75" customHeight="1">
      <c r="B253" s="76"/>
      <c r="C253" s="76"/>
      <c r="D253" s="82"/>
      <c r="E253" s="105"/>
      <c r="F253" s="104"/>
      <c r="G253" s="104"/>
      <c r="H253" s="104"/>
      <c r="I253" s="104"/>
      <c r="J253" s="87"/>
      <c r="K253" s="70"/>
      <c r="L253" s="76"/>
      <c r="M253" s="89"/>
      <c r="N253" s="89"/>
      <c r="O253" s="72">
        <v>7</v>
      </c>
    </row>
    <row r="254" spans="2:15" ht="12.75">
      <c r="B254" s="76"/>
      <c r="C254" s="76"/>
      <c r="D254" s="78"/>
      <c r="E254" s="90" t="s">
        <v>103</v>
      </c>
      <c r="F254" s="100"/>
      <c r="G254" s="59"/>
      <c r="H254" s="59"/>
      <c r="I254" s="59"/>
      <c r="J254" s="59"/>
      <c r="K254" s="79"/>
      <c r="L254" s="28"/>
      <c r="M254" s="77"/>
      <c r="N254" s="77"/>
      <c r="O254" s="77"/>
    </row>
    <row r="255" spans="2:15" ht="12.75">
      <c r="B255" s="76"/>
      <c r="C255" s="76"/>
      <c r="D255" s="55">
        <v>4</v>
      </c>
      <c r="E255" s="91" t="s">
        <v>63</v>
      </c>
      <c r="F255" s="100"/>
      <c r="G255" s="59"/>
      <c r="H255" s="59"/>
      <c r="I255" s="59"/>
      <c r="J255" s="59"/>
      <c r="K255" s="57">
        <f>K256</f>
        <v>810000</v>
      </c>
      <c r="L255" s="57"/>
      <c r="M255" s="57">
        <f>M256</f>
        <v>-805000</v>
      </c>
      <c r="N255" s="57"/>
      <c r="O255" s="57">
        <f>O256</f>
        <v>5000</v>
      </c>
    </row>
    <row r="256" spans="2:15" ht="12.75">
      <c r="B256" s="76"/>
      <c r="C256" s="76"/>
      <c r="D256" s="55">
        <v>42</v>
      </c>
      <c r="E256" s="91" t="s">
        <v>67</v>
      </c>
      <c r="F256" s="100"/>
      <c r="G256" s="59"/>
      <c r="H256" s="59"/>
      <c r="I256" s="59"/>
      <c r="J256" s="59"/>
      <c r="K256" s="61">
        <f>K257+K258</f>
        <v>810000</v>
      </c>
      <c r="L256" s="59"/>
      <c r="M256" s="97">
        <f>M257+M258</f>
        <v>-805000</v>
      </c>
      <c r="N256" s="97"/>
      <c r="O256" s="97">
        <f>O257+O258</f>
        <v>5000</v>
      </c>
    </row>
    <row r="257" spans="2:15" ht="12.75">
      <c r="B257" s="76"/>
      <c r="C257" s="76"/>
      <c r="D257" s="78">
        <v>421</v>
      </c>
      <c r="E257" s="91" t="s">
        <v>68</v>
      </c>
      <c r="F257" s="100"/>
      <c r="G257" s="59"/>
      <c r="H257" s="59"/>
      <c r="I257" s="59"/>
      <c r="J257" s="59"/>
      <c r="K257" s="61">
        <v>800000</v>
      </c>
      <c r="L257" s="59"/>
      <c r="M257" s="97">
        <v>-795000</v>
      </c>
      <c r="N257" s="97"/>
      <c r="O257" s="97">
        <f>K257+M257</f>
        <v>5000</v>
      </c>
    </row>
    <row r="258" spans="2:15" ht="12.75">
      <c r="B258" s="76"/>
      <c r="C258" s="76"/>
      <c r="D258" s="94">
        <v>422</v>
      </c>
      <c r="E258" s="101" t="s">
        <v>69</v>
      </c>
      <c r="F258" s="102"/>
      <c r="G258" s="83"/>
      <c r="H258" s="83"/>
      <c r="I258" s="83"/>
      <c r="J258" s="83"/>
      <c r="K258" s="270">
        <v>10000</v>
      </c>
      <c r="L258" s="83"/>
      <c r="M258" s="97">
        <v>-10000</v>
      </c>
      <c r="N258" s="97"/>
      <c r="O258" s="97">
        <f>K258+M258</f>
        <v>0</v>
      </c>
    </row>
    <row r="259" spans="2:15" ht="12.75">
      <c r="B259" s="76"/>
      <c r="C259" s="76"/>
      <c r="D259" s="271">
        <v>3</v>
      </c>
      <c r="E259" s="101" t="s">
        <v>45</v>
      </c>
      <c r="F259" s="102"/>
      <c r="G259" s="83"/>
      <c r="H259" s="83"/>
      <c r="I259" s="83"/>
      <c r="J259" s="83"/>
      <c r="K259" s="272">
        <f>K260</f>
        <v>15000</v>
      </c>
      <c r="L259" s="83"/>
      <c r="M259" s="58">
        <f>M260</f>
        <v>-15000</v>
      </c>
      <c r="N259" s="58"/>
      <c r="O259" s="58">
        <f>O260</f>
        <v>0</v>
      </c>
    </row>
    <row r="260" spans="2:15" ht="12.75">
      <c r="B260" s="76"/>
      <c r="C260" s="76"/>
      <c r="D260" s="271">
        <v>32</v>
      </c>
      <c r="E260" s="101" t="s">
        <v>50</v>
      </c>
      <c r="F260" s="102"/>
      <c r="G260" s="83"/>
      <c r="H260" s="83"/>
      <c r="I260" s="83"/>
      <c r="J260" s="83"/>
      <c r="K260" s="270">
        <f>K261</f>
        <v>15000</v>
      </c>
      <c r="L260" s="83"/>
      <c r="M260" s="97">
        <f>M261</f>
        <v>-15000</v>
      </c>
      <c r="N260" s="97"/>
      <c r="O260" s="97">
        <f>O261</f>
        <v>0</v>
      </c>
    </row>
    <row r="261" spans="2:15" ht="12.75">
      <c r="B261" s="76"/>
      <c r="C261" s="76"/>
      <c r="D261" s="94">
        <v>323</v>
      </c>
      <c r="E261" s="101" t="s">
        <v>291</v>
      </c>
      <c r="F261" s="102"/>
      <c r="G261" s="83"/>
      <c r="H261" s="83"/>
      <c r="I261" s="83"/>
      <c r="J261" s="83"/>
      <c r="K261" s="270">
        <v>15000</v>
      </c>
      <c r="L261" s="83"/>
      <c r="M261" s="97">
        <v>-15000</v>
      </c>
      <c r="N261" s="97"/>
      <c r="O261" s="97">
        <f>K261+M261</f>
        <v>0</v>
      </c>
    </row>
    <row r="262" spans="2:14" ht="12.75">
      <c r="B262" s="76"/>
      <c r="C262" s="76"/>
      <c r="D262" s="94"/>
      <c r="E262" s="101"/>
      <c r="F262" s="102"/>
      <c r="G262" s="83"/>
      <c r="H262" s="83"/>
      <c r="I262" s="83"/>
      <c r="J262" s="83"/>
      <c r="K262" s="84"/>
      <c r="L262" s="85"/>
      <c r="M262" s="89"/>
      <c r="N262" s="89"/>
    </row>
    <row r="263" spans="2:15" ht="12.75">
      <c r="B263" s="76"/>
      <c r="C263" s="76"/>
      <c r="D263" s="78"/>
      <c r="E263" s="56" t="s">
        <v>104</v>
      </c>
      <c r="F263" s="59"/>
      <c r="G263" s="59"/>
      <c r="H263" s="59"/>
      <c r="I263" s="59"/>
      <c r="J263" s="59"/>
      <c r="K263" s="79"/>
      <c r="L263" s="28"/>
      <c r="M263" s="77"/>
      <c r="N263" s="77"/>
      <c r="O263" s="77"/>
    </row>
    <row r="264" spans="2:15" ht="12.75">
      <c r="B264" s="76"/>
      <c r="C264" s="76"/>
      <c r="D264" s="55">
        <v>4</v>
      </c>
      <c r="E264" s="91" t="s">
        <v>63</v>
      </c>
      <c r="F264" s="100"/>
      <c r="G264" s="59"/>
      <c r="H264" s="59"/>
      <c r="I264" s="59"/>
      <c r="J264" s="59"/>
      <c r="K264" s="57">
        <f>K265</f>
        <v>1000</v>
      </c>
      <c r="L264" s="57"/>
      <c r="M264" s="57">
        <f>M265</f>
        <v>0</v>
      </c>
      <c r="N264" s="57"/>
      <c r="O264" s="57">
        <f>O265</f>
        <v>1000</v>
      </c>
    </row>
    <row r="265" spans="2:15" ht="12.75">
      <c r="B265" s="76"/>
      <c r="C265" s="76"/>
      <c r="D265" s="55">
        <v>42</v>
      </c>
      <c r="E265" s="91" t="s">
        <v>67</v>
      </c>
      <c r="F265" s="100"/>
      <c r="G265" s="59"/>
      <c r="H265" s="59"/>
      <c r="I265" s="59"/>
      <c r="J265" s="59"/>
      <c r="K265" s="79">
        <f>K266</f>
        <v>1000</v>
      </c>
      <c r="L265" s="28"/>
      <c r="M265" s="77">
        <f>M266</f>
        <v>0</v>
      </c>
      <c r="N265" s="77"/>
      <c r="O265" s="77">
        <f>O266</f>
        <v>1000</v>
      </c>
    </row>
    <row r="266" spans="2:15" ht="12.75">
      <c r="B266" s="76"/>
      <c r="C266" s="76"/>
      <c r="D266" s="78">
        <v>421</v>
      </c>
      <c r="E266" s="91" t="s">
        <v>68</v>
      </c>
      <c r="F266" s="100"/>
      <c r="G266" s="59"/>
      <c r="H266" s="59"/>
      <c r="I266" s="59"/>
      <c r="J266" s="59"/>
      <c r="K266" s="79">
        <v>1000</v>
      </c>
      <c r="L266" s="28"/>
      <c r="M266" s="77">
        <v>0</v>
      </c>
      <c r="N266" s="77"/>
      <c r="O266" s="77">
        <f>K266+M266</f>
        <v>1000</v>
      </c>
    </row>
    <row r="267" spans="2:15" ht="12.75">
      <c r="B267" s="76"/>
      <c r="C267" s="76"/>
      <c r="D267" s="78"/>
      <c r="E267" s="91"/>
      <c r="F267" s="100"/>
      <c r="G267" s="59"/>
      <c r="H267" s="59"/>
      <c r="I267" s="59"/>
      <c r="J267" s="59"/>
      <c r="K267" s="79"/>
      <c r="L267" s="28"/>
      <c r="M267" s="77"/>
      <c r="N267" s="77"/>
      <c r="O267" s="77"/>
    </row>
    <row r="268" spans="2:15" ht="12.75">
      <c r="B268" s="76"/>
      <c r="C268" s="76"/>
      <c r="D268" s="106"/>
      <c r="E268" s="56" t="s">
        <v>105</v>
      </c>
      <c r="F268" s="59"/>
      <c r="G268" s="59"/>
      <c r="H268" s="59"/>
      <c r="I268" s="59"/>
      <c r="J268" s="59"/>
      <c r="K268" s="79"/>
      <c r="L268" s="28"/>
      <c r="M268" s="77"/>
      <c r="N268" s="77"/>
      <c r="O268" s="77"/>
    </row>
    <row r="269" spans="2:15" ht="12.75">
      <c r="B269" s="76"/>
      <c r="C269" s="76"/>
      <c r="D269" s="55">
        <v>4</v>
      </c>
      <c r="E269" s="91" t="s">
        <v>63</v>
      </c>
      <c r="F269" s="100"/>
      <c r="G269" s="59"/>
      <c r="H269" s="59"/>
      <c r="I269" s="59"/>
      <c r="J269" s="59"/>
      <c r="K269" s="57">
        <f>K270</f>
        <v>1000</v>
      </c>
      <c r="L269" s="57"/>
      <c r="M269" s="57">
        <f>M270</f>
        <v>0</v>
      </c>
      <c r="N269" s="57"/>
      <c r="O269" s="57">
        <f>O270</f>
        <v>1000</v>
      </c>
    </row>
    <row r="270" spans="2:15" ht="12.75">
      <c r="B270" s="76"/>
      <c r="C270" s="76"/>
      <c r="D270" s="55">
        <v>42</v>
      </c>
      <c r="E270" s="91" t="s">
        <v>67</v>
      </c>
      <c r="F270" s="100"/>
      <c r="G270" s="59"/>
      <c r="H270" s="59"/>
      <c r="I270" s="59"/>
      <c r="J270" s="59"/>
      <c r="K270" s="79">
        <f>K271</f>
        <v>1000</v>
      </c>
      <c r="L270" s="28"/>
      <c r="M270" s="77">
        <f>M271</f>
        <v>0</v>
      </c>
      <c r="N270" s="77"/>
      <c r="O270" s="77">
        <f>O271</f>
        <v>1000</v>
      </c>
    </row>
    <row r="271" spans="2:15" ht="12.75">
      <c r="B271" s="76"/>
      <c r="C271" s="76"/>
      <c r="D271" s="78">
        <v>421</v>
      </c>
      <c r="E271" s="91" t="s">
        <v>68</v>
      </c>
      <c r="F271" s="100"/>
      <c r="G271" s="59"/>
      <c r="H271" s="59"/>
      <c r="I271" s="59"/>
      <c r="J271" s="59"/>
      <c r="K271" s="79">
        <v>1000</v>
      </c>
      <c r="L271" s="28"/>
      <c r="M271" s="77">
        <v>0</v>
      </c>
      <c r="N271" s="77"/>
      <c r="O271" s="77">
        <f>K271+M271</f>
        <v>1000</v>
      </c>
    </row>
    <row r="272" spans="2:15" ht="12.75">
      <c r="B272" s="76"/>
      <c r="C272" s="76"/>
      <c r="D272" s="78"/>
      <c r="E272" s="91"/>
      <c r="F272" s="100"/>
      <c r="G272" s="59"/>
      <c r="H272" s="59"/>
      <c r="I272" s="59"/>
      <c r="J272" s="59"/>
      <c r="K272" s="79"/>
      <c r="L272" s="28"/>
      <c r="M272" s="77"/>
      <c r="N272" s="77"/>
      <c r="O272" s="77"/>
    </row>
    <row r="273" spans="2:15" ht="12.75">
      <c r="B273" s="76"/>
      <c r="C273" s="76"/>
      <c r="D273" s="78"/>
      <c r="E273" s="107" t="s">
        <v>106</v>
      </c>
      <c r="F273" s="100"/>
      <c r="G273" s="59"/>
      <c r="H273" s="59"/>
      <c r="I273" s="59"/>
      <c r="J273" s="59"/>
      <c r="K273" s="79"/>
      <c r="L273" s="28"/>
      <c r="M273" s="77"/>
      <c r="N273" s="77"/>
      <c r="O273" s="77"/>
    </row>
    <row r="274" spans="2:15" ht="12.75">
      <c r="B274" s="76"/>
      <c r="C274" s="76"/>
      <c r="D274" s="55">
        <v>4</v>
      </c>
      <c r="E274" s="91" t="s">
        <v>63</v>
      </c>
      <c r="F274" s="100"/>
      <c r="G274" s="59"/>
      <c r="H274" s="59"/>
      <c r="I274" s="59"/>
      <c r="J274" s="59"/>
      <c r="K274" s="57">
        <f>K275</f>
        <v>100000</v>
      </c>
      <c r="L274" s="57"/>
      <c r="M274" s="57">
        <f>M275</f>
        <v>-100000</v>
      </c>
      <c r="N274" s="57"/>
      <c r="O274" s="57">
        <f>O275</f>
        <v>0</v>
      </c>
    </row>
    <row r="275" spans="2:15" ht="12.75">
      <c r="B275" s="76"/>
      <c r="C275" s="76"/>
      <c r="D275" s="55">
        <v>42</v>
      </c>
      <c r="E275" s="91" t="s">
        <v>67</v>
      </c>
      <c r="F275" s="100"/>
      <c r="G275" s="59"/>
      <c r="H275" s="59"/>
      <c r="I275" s="59"/>
      <c r="J275" s="59"/>
      <c r="K275" s="79">
        <f>K276</f>
        <v>100000</v>
      </c>
      <c r="L275" s="28"/>
      <c r="M275" s="77">
        <f>M276</f>
        <v>-100000</v>
      </c>
      <c r="N275" s="77"/>
      <c r="O275" s="77">
        <f>O276</f>
        <v>0</v>
      </c>
    </row>
    <row r="276" spans="2:15" ht="12.75">
      <c r="B276" s="76"/>
      <c r="C276" s="76"/>
      <c r="D276" s="108">
        <v>421</v>
      </c>
      <c r="E276" s="91" t="s">
        <v>68</v>
      </c>
      <c r="F276" s="100"/>
      <c r="G276" s="59"/>
      <c r="H276" s="59"/>
      <c r="I276" s="59"/>
      <c r="J276" s="59"/>
      <c r="K276" s="79">
        <v>100000</v>
      </c>
      <c r="L276" s="28"/>
      <c r="M276" s="77">
        <v>-100000</v>
      </c>
      <c r="N276" s="77"/>
      <c r="O276" s="77">
        <f>K276+M276</f>
        <v>0</v>
      </c>
    </row>
    <row r="277" spans="2:15" ht="12.75">
      <c r="B277" s="76"/>
      <c r="C277" s="76"/>
      <c r="D277" s="108"/>
      <c r="E277" s="91"/>
      <c r="F277" s="100"/>
      <c r="G277" s="59"/>
      <c r="H277" s="59"/>
      <c r="I277" s="59"/>
      <c r="J277" s="59"/>
      <c r="K277" s="79"/>
      <c r="L277" s="28"/>
      <c r="M277" s="77"/>
      <c r="N277" s="77"/>
      <c r="O277" s="77"/>
    </row>
    <row r="278" spans="2:15" ht="12.75">
      <c r="B278" s="76"/>
      <c r="C278" s="76"/>
      <c r="D278" s="108"/>
      <c r="E278" s="90" t="s">
        <v>294</v>
      </c>
      <c r="F278" s="100"/>
      <c r="G278" s="59"/>
      <c r="H278" s="59"/>
      <c r="I278" s="59"/>
      <c r="J278" s="59"/>
      <c r="K278" s="79"/>
      <c r="L278" s="28"/>
      <c r="M278" s="77"/>
      <c r="N278" s="77"/>
      <c r="O278" s="77"/>
    </row>
    <row r="279" spans="2:15" ht="12.75">
      <c r="B279" s="76"/>
      <c r="C279" s="76"/>
      <c r="D279" s="274">
        <v>4</v>
      </c>
      <c r="E279" s="91" t="s">
        <v>63</v>
      </c>
      <c r="F279" s="100"/>
      <c r="G279" s="59"/>
      <c r="H279" s="59"/>
      <c r="I279" s="59"/>
      <c r="J279" s="59"/>
      <c r="K279" s="57">
        <f>K280</f>
        <v>10000</v>
      </c>
      <c r="L279" s="56"/>
      <c r="M279" s="58">
        <f>M280</f>
        <v>-10000</v>
      </c>
      <c r="N279" s="58"/>
      <c r="O279" s="58">
        <f>O280</f>
        <v>0</v>
      </c>
    </row>
    <row r="280" spans="2:15" ht="12.75">
      <c r="B280" s="76"/>
      <c r="C280" s="76"/>
      <c r="D280" s="274">
        <v>42</v>
      </c>
      <c r="E280" s="91" t="s">
        <v>67</v>
      </c>
      <c r="F280" s="100"/>
      <c r="G280" s="59"/>
      <c r="H280" s="59"/>
      <c r="I280" s="59"/>
      <c r="J280" s="59"/>
      <c r="K280" s="79">
        <f>K281</f>
        <v>10000</v>
      </c>
      <c r="L280" s="28"/>
      <c r="M280" s="77">
        <f>M281</f>
        <v>-10000</v>
      </c>
      <c r="N280" s="77"/>
      <c r="O280" s="77">
        <f>O281</f>
        <v>0</v>
      </c>
    </row>
    <row r="281" spans="2:15" ht="12.75">
      <c r="B281" s="76"/>
      <c r="C281" s="76"/>
      <c r="D281" s="108">
        <v>421</v>
      </c>
      <c r="E281" s="91" t="s">
        <v>68</v>
      </c>
      <c r="F281" s="100"/>
      <c r="G281" s="59"/>
      <c r="H281" s="59"/>
      <c r="I281" s="59"/>
      <c r="J281" s="59"/>
      <c r="K281" s="79">
        <v>10000</v>
      </c>
      <c r="L281" s="28"/>
      <c r="M281" s="77">
        <v>-10000</v>
      </c>
      <c r="N281" s="77"/>
      <c r="O281" s="77">
        <f>K281+M281</f>
        <v>0</v>
      </c>
    </row>
    <row r="282" spans="4:15" ht="12.75">
      <c r="D282" s="307">
        <v>3</v>
      </c>
      <c r="E282" s="59" t="s">
        <v>45</v>
      </c>
      <c r="F282" s="28"/>
      <c r="G282" s="28"/>
      <c r="H282" s="28"/>
      <c r="I282" s="28"/>
      <c r="J282" s="28"/>
      <c r="K282" s="59">
        <f>K283</f>
        <v>0</v>
      </c>
      <c r="L282" s="59"/>
      <c r="M282" s="97">
        <f>M283</f>
        <v>10000</v>
      </c>
      <c r="N282" s="97"/>
      <c r="O282" s="77">
        <f>K282+M282</f>
        <v>10000</v>
      </c>
    </row>
    <row r="283" spans="4:15" ht="12.75">
      <c r="D283" s="307">
        <v>38</v>
      </c>
      <c r="E283" s="59" t="s">
        <v>82</v>
      </c>
      <c r="F283" s="28"/>
      <c r="G283" s="28"/>
      <c r="H283" s="28"/>
      <c r="I283" s="28"/>
      <c r="J283" s="28"/>
      <c r="K283" s="59">
        <f>K284</f>
        <v>0</v>
      </c>
      <c r="L283" s="59"/>
      <c r="M283" s="97">
        <f>M284</f>
        <v>10000</v>
      </c>
      <c r="N283" s="97"/>
      <c r="O283" s="77">
        <f>K283+M283</f>
        <v>10000</v>
      </c>
    </row>
    <row r="284" spans="4:15" ht="12.75">
      <c r="D284" s="308">
        <v>381</v>
      </c>
      <c r="E284" s="59" t="s">
        <v>61</v>
      </c>
      <c r="F284" s="28"/>
      <c r="G284" s="28"/>
      <c r="H284" s="28"/>
      <c r="I284" s="28"/>
      <c r="J284" s="28"/>
      <c r="K284" s="59">
        <v>0</v>
      </c>
      <c r="L284" s="59"/>
      <c r="M284" s="97">
        <v>10000</v>
      </c>
      <c r="N284" s="97"/>
      <c r="O284" s="77">
        <f>K284+M284</f>
        <v>10000</v>
      </c>
    </row>
    <row r="285" spans="2:15" ht="12.75">
      <c r="B285" s="76"/>
      <c r="C285" s="76"/>
      <c r="D285" s="78"/>
      <c r="E285" s="56" t="s">
        <v>336</v>
      </c>
      <c r="F285" s="59"/>
      <c r="G285" s="59"/>
      <c r="H285" s="59"/>
      <c r="I285" s="59"/>
      <c r="J285" s="59"/>
      <c r="K285" s="61"/>
      <c r="L285" s="59"/>
      <c r="M285" s="97"/>
      <c r="N285" s="97"/>
      <c r="O285" s="97"/>
    </row>
    <row r="286" spans="2:15" ht="12.75">
      <c r="B286" s="76"/>
      <c r="C286" s="76"/>
      <c r="D286" s="55">
        <v>4</v>
      </c>
      <c r="E286" s="59" t="s">
        <v>63</v>
      </c>
      <c r="F286" s="59"/>
      <c r="G286" s="59"/>
      <c r="H286" s="59"/>
      <c r="I286" s="59"/>
      <c r="J286" s="59"/>
      <c r="K286" s="57">
        <f>K287</f>
        <v>50000</v>
      </c>
      <c r="L286" s="57"/>
      <c r="M286" s="57">
        <f>M287</f>
        <v>35000</v>
      </c>
      <c r="N286" s="57"/>
      <c r="O286" s="57">
        <f>O287</f>
        <v>85000</v>
      </c>
    </row>
    <row r="287" spans="2:15" ht="12.75">
      <c r="B287" s="76"/>
      <c r="C287" s="76"/>
      <c r="D287" s="55">
        <v>41</v>
      </c>
      <c r="E287" s="59" t="s">
        <v>64</v>
      </c>
      <c r="F287" s="59"/>
      <c r="G287" s="59"/>
      <c r="H287" s="59"/>
      <c r="I287" s="59"/>
      <c r="J287" s="59"/>
      <c r="K287" s="61">
        <f>K288</f>
        <v>50000</v>
      </c>
      <c r="L287" s="59"/>
      <c r="M287" s="97">
        <f>M288</f>
        <v>35000</v>
      </c>
      <c r="N287" s="97"/>
      <c r="O287" s="97">
        <f>O288</f>
        <v>85000</v>
      </c>
    </row>
    <row r="288" spans="2:15" ht="12.75">
      <c r="B288" s="76"/>
      <c r="C288" s="76"/>
      <c r="D288" s="108">
        <v>412</v>
      </c>
      <c r="E288" s="59" t="s">
        <v>66</v>
      </c>
      <c r="F288" s="59"/>
      <c r="G288" s="59"/>
      <c r="H288" s="59"/>
      <c r="I288" s="59"/>
      <c r="J288" s="59"/>
      <c r="K288" s="61">
        <v>50000</v>
      </c>
      <c r="L288" s="59"/>
      <c r="M288" s="97">
        <v>35000</v>
      </c>
      <c r="N288" s="97"/>
      <c r="O288" s="97">
        <f>K288+M288</f>
        <v>85000</v>
      </c>
    </row>
    <row r="289" spans="2:15" ht="12.75">
      <c r="B289" s="76"/>
      <c r="C289" s="76"/>
      <c r="D289" s="275"/>
      <c r="E289" s="87"/>
      <c r="F289" s="87"/>
      <c r="G289" s="87"/>
      <c r="H289" s="87"/>
      <c r="I289" s="87"/>
      <c r="J289" s="87"/>
      <c r="K289" s="122"/>
      <c r="L289" s="87"/>
      <c r="M289" s="273"/>
      <c r="N289" s="273"/>
      <c r="O289" s="273"/>
    </row>
    <row r="290" spans="2:15" ht="12.75">
      <c r="B290" s="76"/>
      <c r="C290" s="76"/>
      <c r="D290" s="82"/>
      <c r="E290" s="66"/>
      <c r="F290" s="66"/>
      <c r="G290" s="76"/>
      <c r="H290" s="76"/>
      <c r="I290" s="76"/>
      <c r="J290" s="76"/>
      <c r="K290" s="88"/>
      <c r="M290" s="17"/>
      <c r="N290" s="17"/>
      <c r="O290">
        <v>8</v>
      </c>
    </row>
    <row r="291" spans="4:15" ht="12.75">
      <c r="D291" s="16"/>
      <c r="E291" s="12" t="s">
        <v>107</v>
      </c>
      <c r="K291" s="2">
        <f>K299+K303+K313+K317+K322</f>
        <v>50000</v>
      </c>
      <c r="L291" s="2"/>
      <c r="M291" s="2">
        <f>M299+M303+M313+M317+M322</f>
        <v>0</v>
      </c>
      <c r="N291" s="2"/>
      <c r="O291" s="2">
        <f>O299+O303+O313+O317+O322</f>
        <v>50000</v>
      </c>
    </row>
    <row r="292" spans="4:15" ht="12.75">
      <c r="D292" s="16"/>
      <c r="E292" s="12" t="s">
        <v>108</v>
      </c>
      <c r="M292" s="17"/>
      <c r="N292" s="17"/>
      <c r="O292" s="17"/>
    </row>
    <row r="293" spans="4:15" ht="12.75">
      <c r="D293" s="16"/>
      <c r="E293" s="12" t="s">
        <v>109</v>
      </c>
      <c r="M293" s="17"/>
      <c r="N293" s="17"/>
      <c r="O293" s="17"/>
    </row>
    <row r="294" spans="4:15" ht="12.75">
      <c r="D294" s="16"/>
      <c r="E294" s="12" t="s">
        <v>110</v>
      </c>
      <c r="M294" s="17"/>
      <c r="N294" s="17"/>
      <c r="O294" s="17"/>
    </row>
    <row r="295" spans="4:15" ht="12.75">
      <c r="D295" s="16"/>
      <c r="E295" s="12" t="s">
        <v>111</v>
      </c>
      <c r="M295" s="17"/>
      <c r="N295" s="17"/>
      <c r="O295" s="17"/>
    </row>
    <row r="296" spans="4:15" ht="12.75">
      <c r="D296" s="16"/>
      <c r="E296" s="12"/>
      <c r="M296" s="17"/>
      <c r="N296" s="17"/>
      <c r="O296" s="17"/>
    </row>
    <row r="297" spans="4:15" ht="12.75">
      <c r="D297" s="16"/>
      <c r="E297" s="12" t="s">
        <v>112</v>
      </c>
      <c r="M297" s="17"/>
      <c r="N297" s="17"/>
      <c r="O297" s="17"/>
    </row>
    <row r="298" spans="2:15" ht="12.75">
      <c r="B298" s="76"/>
      <c r="C298" s="76"/>
      <c r="D298" s="78"/>
      <c r="E298" s="59" t="s">
        <v>113</v>
      </c>
      <c r="F298" s="59"/>
      <c r="G298" s="59"/>
      <c r="H298" s="59"/>
      <c r="I298" s="59"/>
      <c r="J298" s="59"/>
      <c r="K298" s="79"/>
      <c r="L298" s="28"/>
      <c r="M298" s="77"/>
      <c r="N298" s="77"/>
      <c r="O298" s="77"/>
    </row>
    <row r="299" spans="2:15" ht="12.75">
      <c r="B299" s="76"/>
      <c r="C299" s="76"/>
      <c r="D299" s="55">
        <v>3</v>
      </c>
      <c r="E299" s="59" t="s">
        <v>45</v>
      </c>
      <c r="F299" s="59"/>
      <c r="G299" s="59"/>
      <c r="H299" s="59"/>
      <c r="I299" s="59"/>
      <c r="J299" s="59"/>
      <c r="K299" s="57">
        <f>K300</f>
        <v>40000</v>
      </c>
      <c r="L299" s="57"/>
      <c r="M299" s="57">
        <f>M300</f>
        <v>0</v>
      </c>
      <c r="N299" s="57"/>
      <c r="O299" s="57">
        <f>O300</f>
        <v>40000</v>
      </c>
    </row>
    <row r="300" spans="2:15" ht="12.75">
      <c r="B300" s="76"/>
      <c r="C300" s="76"/>
      <c r="D300" s="55">
        <v>38</v>
      </c>
      <c r="E300" s="59" t="s">
        <v>82</v>
      </c>
      <c r="F300" s="59"/>
      <c r="G300" s="59"/>
      <c r="H300" s="59"/>
      <c r="I300" s="59"/>
      <c r="J300" s="59"/>
      <c r="K300" s="79">
        <f>K301</f>
        <v>40000</v>
      </c>
      <c r="L300" s="28"/>
      <c r="M300" s="77">
        <f>M301</f>
        <v>0</v>
      </c>
      <c r="N300" s="77"/>
      <c r="O300" s="77">
        <f>O301</f>
        <v>40000</v>
      </c>
    </row>
    <row r="301" spans="2:15" ht="12.75">
      <c r="B301" s="76"/>
      <c r="C301" s="76"/>
      <c r="D301" s="78">
        <v>381</v>
      </c>
      <c r="E301" s="59" t="s">
        <v>61</v>
      </c>
      <c r="F301" s="59"/>
      <c r="G301" s="59"/>
      <c r="H301" s="59"/>
      <c r="I301" s="59"/>
      <c r="J301" s="59"/>
      <c r="K301" s="79">
        <v>40000</v>
      </c>
      <c r="L301" s="28"/>
      <c r="M301" s="77">
        <v>0</v>
      </c>
      <c r="N301" s="77"/>
      <c r="O301" s="77">
        <f>K301+M301</f>
        <v>40000</v>
      </c>
    </row>
    <row r="302" spans="2:15" ht="12.75">
      <c r="B302" s="76"/>
      <c r="C302" s="76"/>
      <c r="D302" s="78"/>
      <c r="E302" s="59" t="s">
        <v>114</v>
      </c>
      <c r="F302" s="59"/>
      <c r="G302" s="59"/>
      <c r="H302" s="59"/>
      <c r="I302" s="59"/>
      <c r="J302" s="59"/>
      <c r="K302" s="79"/>
      <c r="L302" s="28"/>
      <c r="M302" s="77"/>
      <c r="N302" s="77"/>
      <c r="O302" s="77"/>
    </row>
    <row r="303" spans="2:15" ht="12.75">
      <c r="B303" s="76"/>
      <c r="C303" s="109"/>
      <c r="D303" s="55">
        <v>3</v>
      </c>
      <c r="E303" s="59" t="s">
        <v>45</v>
      </c>
      <c r="F303" s="59"/>
      <c r="G303" s="59"/>
      <c r="H303" s="59"/>
      <c r="I303" s="59"/>
      <c r="J303" s="59"/>
      <c r="K303" s="57">
        <f>K304</f>
        <v>1000</v>
      </c>
      <c r="L303" s="57"/>
      <c r="M303" s="57">
        <f>M304</f>
        <v>0</v>
      </c>
      <c r="N303" s="57"/>
      <c r="O303" s="57">
        <f>O304</f>
        <v>1000</v>
      </c>
    </row>
    <row r="304" spans="2:15" ht="12.75">
      <c r="B304" s="76"/>
      <c r="C304" s="109"/>
      <c r="D304" s="55">
        <v>38</v>
      </c>
      <c r="E304" s="59" t="s">
        <v>82</v>
      </c>
      <c r="F304" s="59"/>
      <c r="G304" s="59"/>
      <c r="H304" s="59"/>
      <c r="I304" s="59"/>
      <c r="J304" s="59"/>
      <c r="K304" s="79">
        <f>K305</f>
        <v>1000</v>
      </c>
      <c r="L304" s="28"/>
      <c r="M304" s="77">
        <f>M305</f>
        <v>0</v>
      </c>
      <c r="N304" s="77"/>
      <c r="O304" s="77">
        <f>O305</f>
        <v>1000</v>
      </c>
    </row>
    <row r="305" spans="2:15" ht="12.75">
      <c r="B305" s="76"/>
      <c r="C305" s="76"/>
      <c r="D305" s="78">
        <v>381</v>
      </c>
      <c r="E305" s="59" t="s">
        <v>61</v>
      </c>
      <c r="F305" s="59"/>
      <c r="G305" s="59"/>
      <c r="H305" s="59"/>
      <c r="I305" s="59"/>
      <c r="J305" s="59"/>
      <c r="K305" s="79">
        <v>1000</v>
      </c>
      <c r="L305" s="28"/>
      <c r="M305" s="77">
        <v>0</v>
      </c>
      <c r="N305" s="77"/>
      <c r="O305" s="77">
        <f>K305+M305</f>
        <v>1000</v>
      </c>
    </row>
    <row r="306" spans="2:11" ht="12.75">
      <c r="B306" s="76"/>
      <c r="C306" s="76"/>
      <c r="D306" s="82"/>
      <c r="E306" s="76"/>
      <c r="F306" s="76"/>
      <c r="G306" s="76"/>
      <c r="H306" s="76"/>
      <c r="I306" s="76"/>
      <c r="J306" s="76"/>
      <c r="K306" s="88"/>
    </row>
    <row r="307" spans="4:5" ht="12.75">
      <c r="D307" s="16"/>
      <c r="E307" s="12" t="s">
        <v>115</v>
      </c>
    </row>
    <row r="308" spans="4:5" ht="12.75">
      <c r="D308" s="16"/>
      <c r="E308" s="12" t="s">
        <v>109</v>
      </c>
    </row>
    <row r="309" spans="4:5" ht="12.75">
      <c r="D309" s="16"/>
      <c r="E309" s="12" t="s">
        <v>116</v>
      </c>
    </row>
    <row r="310" spans="4:5" ht="12.75">
      <c r="D310" s="16"/>
      <c r="E310" s="12" t="s">
        <v>117</v>
      </c>
    </row>
    <row r="311" spans="2:15" ht="12.75">
      <c r="B311" s="76"/>
      <c r="C311" s="76"/>
      <c r="D311" s="78"/>
      <c r="E311" s="59" t="s">
        <v>118</v>
      </c>
      <c r="F311" s="59"/>
      <c r="G311" s="59"/>
      <c r="H311" s="59"/>
      <c r="I311" s="59"/>
      <c r="J311" s="59"/>
      <c r="K311" s="79"/>
      <c r="L311" s="28"/>
      <c r="M311" s="28"/>
      <c r="N311" s="28"/>
      <c r="O311" s="28"/>
    </row>
    <row r="312" spans="2:15" ht="12.75">
      <c r="B312" s="76"/>
      <c r="C312" s="76"/>
      <c r="D312" s="78"/>
      <c r="E312" s="56" t="s">
        <v>119</v>
      </c>
      <c r="F312" s="59"/>
      <c r="G312" s="59"/>
      <c r="H312" s="59"/>
      <c r="I312" s="59"/>
      <c r="J312" s="59"/>
      <c r="K312" s="79"/>
      <c r="L312" s="28"/>
      <c r="M312" s="28"/>
      <c r="N312" s="28"/>
      <c r="O312" s="28"/>
    </row>
    <row r="313" spans="2:15" ht="12.75">
      <c r="B313" s="76"/>
      <c r="C313" s="109"/>
      <c r="D313" s="55">
        <v>3</v>
      </c>
      <c r="E313" s="59" t="s">
        <v>45</v>
      </c>
      <c r="F313" s="59"/>
      <c r="G313" s="59"/>
      <c r="H313" s="59"/>
      <c r="I313" s="59"/>
      <c r="J313" s="59"/>
      <c r="K313" s="57">
        <f>K314</f>
        <v>1000</v>
      </c>
      <c r="L313" s="57"/>
      <c r="M313" s="58">
        <f>M314</f>
        <v>0</v>
      </c>
      <c r="N313" s="58"/>
      <c r="O313" s="58">
        <f>O314</f>
        <v>1000</v>
      </c>
    </row>
    <row r="314" spans="2:15" ht="12.75">
      <c r="B314" s="76"/>
      <c r="C314" s="109"/>
      <c r="D314" s="55">
        <v>38</v>
      </c>
      <c r="E314" s="59" t="s">
        <v>82</v>
      </c>
      <c r="F314" s="59"/>
      <c r="G314" s="59"/>
      <c r="H314" s="59"/>
      <c r="I314" s="59"/>
      <c r="J314" s="59"/>
      <c r="K314" s="79">
        <f>K315</f>
        <v>1000</v>
      </c>
      <c r="L314" s="28"/>
      <c r="M314" s="77">
        <f>M315</f>
        <v>0</v>
      </c>
      <c r="N314" s="77"/>
      <c r="O314" s="77">
        <f>O315</f>
        <v>1000</v>
      </c>
    </row>
    <row r="315" spans="2:15" ht="12.75">
      <c r="B315" s="76"/>
      <c r="C315" s="76"/>
      <c r="D315" s="78">
        <v>381</v>
      </c>
      <c r="E315" s="59" t="s">
        <v>61</v>
      </c>
      <c r="F315" s="59"/>
      <c r="G315" s="59"/>
      <c r="H315" s="59"/>
      <c r="I315" s="59"/>
      <c r="J315" s="59"/>
      <c r="K315" s="79">
        <v>1000</v>
      </c>
      <c r="L315" s="28"/>
      <c r="M315" s="77">
        <v>0</v>
      </c>
      <c r="N315" s="77"/>
      <c r="O315" s="77">
        <f>K315+M315</f>
        <v>1000</v>
      </c>
    </row>
    <row r="316" spans="2:15" ht="12.75" customHeight="1">
      <c r="B316" s="76"/>
      <c r="C316" s="76"/>
      <c r="D316" s="78"/>
      <c r="E316" s="56" t="s">
        <v>120</v>
      </c>
      <c r="F316" s="59"/>
      <c r="G316" s="59"/>
      <c r="H316" s="59"/>
      <c r="I316" s="59"/>
      <c r="J316" s="59"/>
      <c r="K316" s="79"/>
      <c r="L316" s="28"/>
      <c r="M316" s="77"/>
      <c r="N316" s="77"/>
      <c r="O316" s="77"/>
    </row>
    <row r="317" spans="2:15" ht="12.75" customHeight="1">
      <c r="B317" s="76"/>
      <c r="C317" s="76"/>
      <c r="D317" s="55">
        <v>3</v>
      </c>
      <c r="E317" s="59" t="s">
        <v>45</v>
      </c>
      <c r="F317" s="59"/>
      <c r="G317" s="42"/>
      <c r="H317" s="42"/>
      <c r="I317" s="42"/>
      <c r="J317" s="59"/>
      <c r="K317" s="57">
        <f>K318</f>
        <v>5000</v>
      </c>
      <c r="L317" s="57"/>
      <c r="M317" s="58">
        <f>M318</f>
        <v>0</v>
      </c>
      <c r="N317" s="58"/>
      <c r="O317" s="58">
        <f>O318</f>
        <v>5000</v>
      </c>
    </row>
    <row r="318" spans="2:15" ht="12.75">
      <c r="B318" s="76"/>
      <c r="C318" s="76"/>
      <c r="D318" s="55">
        <v>32</v>
      </c>
      <c r="E318" s="59" t="s">
        <v>50</v>
      </c>
      <c r="F318" s="59"/>
      <c r="G318" s="42"/>
      <c r="H318" s="42"/>
      <c r="I318" s="42"/>
      <c r="J318" s="59"/>
      <c r="K318" s="79">
        <f>K319</f>
        <v>5000</v>
      </c>
      <c r="L318" s="28"/>
      <c r="M318" s="77">
        <f>M319</f>
        <v>0</v>
      </c>
      <c r="N318" s="77"/>
      <c r="O318" s="77">
        <f>O319</f>
        <v>5000</v>
      </c>
    </row>
    <row r="319" spans="2:15" ht="12.75">
      <c r="B319" s="76"/>
      <c r="C319" s="76"/>
      <c r="D319" s="78">
        <v>329</v>
      </c>
      <c r="E319" s="59" t="s">
        <v>55</v>
      </c>
      <c r="F319" s="59"/>
      <c r="G319" s="42"/>
      <c r="H319" s="42"/>
      <c r="I319" s="42"/>
      <c r="J319" s="59"/>
      <c r="K319" s="79">
        <v>5000</v>
      </c>
      <c r="L319" s="28"/>
      <c r="M319" s="77">
        <v>0</v>
      </c>
      <c r="N319" s="77"/>
      <c r="O319" s="77">
        <f>K319+M319</f>
        <v>5000</v>
      </c>
    </row>
    <row r="320" spans="2:15" ht="12.75">
      <c r="B320" s="76"/>
      <c r="C320" s="76"/>
      <c r="D320" s="94"/>
      <c r="E320" s="83"/>
      <c r="F320" s="83"/>
      <c r="G320" s="110"/>
      <c r="H320" s="110"/>
      <c r="I320" s="110"/>
      <c r="J320" s="83"/>
      <c r="K320" s="84"/>
      <c r="L320" s="85"/>
      <c r="M320" s="86"/>
      <c r="N320" s="86"/>
      <c r="O320" s="86"/>
    </row>
    <row r="321" spans="2:15" ht="12.75" customHeight="1">
      <c r="B321" s="76"/>
      <c r="C321" s="76"/>
      <c r="D321" s="78"/>
      <c r="E321" s="315" t="s">
        <v>121</v>
      </c>
      <c r="F321" s="315"/>
      <c r="G321" s="315"/>
      <c r="H321" s="315"/>
      <c r="I321" s="315"/>
      <c r="J321" s="315"/>
      <c r="K321" s="79"/>
      <c r="L321" s="28"/>
      <c r="M321" s="77"/>
      <c r="N321" s="77"/>
      <c r="O321" s="77"/>
    </row>
    <row r="322" spans="2:15" ht="12.75">
      <c r="B322" s="76"/>
      <c r="C322" s="76"/>
      <c r="D322" s="55">
        <v>3</v>
      </c>
      <c r="E322" s="59" t="s">
        <v>45</v>
      </c>
      <c r="F322" s="42"/>
      <c r="G322" s="59"/>
      <c r="H322" s="59"/>
      <c r="I322" s="59"/>
      <c r="J322" s="59"/>
      <c r="K322" s="57">
        <f>K325+K323</f>
        <v>3000</v>
      </c>
      <c r="L322" s="57"/>
      <c r="M322" s="58">
        <f>M325+M323</f>
        <v>0</v>
      </c>
      <c r="N322" s="58"/>
      <c r="O322" s="58">
        <f>O325+O323</f>
        <v>3000</v>
      </c>
    </row>
    <row r="323" spans="2:15" ht="12.75">
      <c r="B323" s="76"/>
      <c r="C323" s="76"/>
      <c r="D323" s="55">
        <v>32</v>
      </c>
      <c r="E323" s="59" t="s">
        <v>50</v>
      </c>
      <c r="F323" s="42"/>
      <c r="G323" s="59"/>
      <c r="H323" s="59"/>
      <c r="I323" s="59"/>
      <c r="J323" s="59"/>
      <c r="K323" s="57">
        <f>K324</f>
        <v>1000</v>
      </c>
      <c r="L323" s="28"/>
      <c r="M323" s="77">
        <f>M324</f>
        <v>0</v>
      </c>
      <c r="N323" s="77"/>
      <c r="O323" s="77">
        <f>O324</f>
        <v>1000</v>
      </c>
    </row>
    <row r="324" spans="2:15" ht="12.75">
      <c r="B324" s="76"/>
      <c r="C324" s="76"/>
      <c r="D324" s="60">
        <v>323</v>
      </c>
      <c r="E324" s="59" t="s">
        <v>53</v>
      </c>
      <c r="F324" s="42"/>
      <c r="G324" s="59"/>
      <c r="H324" s="59"/>
      <c r="I324" s="59"/>
      <c r="J324" s="59"/>
      <c r="K324" s="61">
        <v>1000</v>
      </c>
      <c r="L324" s="28"/>
      <c r="M324" s="77">
        <v>0</v>
      </c>
      <c r="N324" s="77"/>
      <c r="O324" s="2">
        <f>K324+M324</f>
        <v>1000</v>
      </c>
    </row>
    <row r="325" spans="2:15" ht="12.75">
      <c r="B325" s="76"/>
      <c r="C325" s="76"/>
      <c r="D325" s="55">
        <v>38</v>
      </c>
      <c r="E325" s="59" t="s">
        <v>82</v>
      </c>
      <c r="F325" s="42"/>
      <c r="G325" s="59"/>
      <c r="H325" s="59"/>
      <c r="I325" s="59"/>
      <c r="J325" s="59"/>
      <c r="K325" s="57">
        <f>K326</f>
        <v>2000</v>
      </c>
      <c r="L325" s="28"/>
      <c r="M325" s="77">
        <f>M326</f>
        <v>0</v>
      </c>
      <c r="N325" s="77"/>
      <c r="O325" s="77">
        <f>O326</f>
        <v>2000</v>
      </c>
    </row>
    <row r="326" spans="2:15" ht="12.75">
      <c r="B326" s="76"/>
      <c r="C326" s="76"/>
      <c r="D326" s="78">
        <v>381</v>
      </c>
      <c r="E326" s="59" t="s">
        <v>61</v>
      </c>
      <c r="F326" s="42"/>
      <c r="G326" s="59"/>
      <c r="H326" s="59"/>
      <c r="I326" s="59"/>
      <c r="J326" s="59"/>
      <c r="K326" s="79">
        <v>2000</v>
      </c>
      <c r="L326" s="28"/>
      <c r="M326" s="77">
        <v>0</v>
      </c>
      <c r="N326" s="77"/>
      <c r="O326" s="77">
        <f>K326+M326</f>
        <v>2000</v>
      </c>
    </row>
    <row r="327" spans="2:15" ht="12.75">
      <c r="B327" s="76"/>
      <c r="C327" s="76"/>
      <c r="D327" s="82"/>
      <c r="E327" s="87"/>
      <c r="F327" s="87"/>
      <c r="G327" s="111"/>
      <c r="H327" s="111"/>
      <c r="I327" s="111"/>
      <c r="J327" s="87"/>
      <c r="K327" s="88"/>
      <c r="L327" s="76"/>
      <c r="M327" s="89"/>
      <c r="N327" s="89"/>
      <c r="O327" s="72">
        <v>9</v>
      </c>
    </row>
    <row r="328" spans="4:15" ht="12.75">
      <c r="D328" s="16"/>
      <c r="E328" s="12" t="s">
        <v>122</v>
      </c>
      <c r="K328" s="2">
        <f>K335+K343+K350+K368+K372+K378+K382+K386+K390+K394+K404+K411+K407</f>
        <v>276500</v>
      </c>
      <c r="L328" s="2"/>
      <c r="M328" s="2">
        <f>M335+M343+M350+M368+M372+M378+M382+M386+M390+M394+M404+M411+M407</f>
        <v>-28970</v>
      </c>
      <c r="N328" s="2"/>
      <c r="O328" s="2">
        <f>O335+O343+O350+O368+O372+O378+O382+O386+O390+O394+O404+O411+O407</f>
        <v>247530</v>
      </c>
    </row>
    <row r="329" spans="4:5" ht="12.75">
      <c r="D329" s="16"/>
      <c r="E329" s="12" t="s">
        <v>123</v>
      </c>
    </row>
    <row r="330" spans="4:5" ht="12.75">
      <c r="D330" s="16"/>
      <c r="E330" s="12" t="s">
        <v>124</v>
      </c>
    </row>
    <row r="331" spans="4:5" ht="12.75">
      <c r="D331" s="16"/>
      <c r="E331" s="12" t="s">
        <v>125</v>
      </c>
    </row>
    <row r="332" spans="4:11" s="112" customFormat="1" ht="12.75">
      <c r="D332" s="113"/>
      <c r="E332" s="12" t="s">
        <v>126</v>
      </c>
      <c r="K332" s="114"/>
    </row>
    <row r="333" spans="4:5" ht="12.75" customHeight="1">
      <c r="D333" s="16"/>
      <c r="E333" s="12" t="s">
        <v>127</v>
      </c>
    </row>
    <row r="334" spans="2:15" ht="12.75">
      <c r="B334" s="76"/>
      <c r="C334" s="76"/>
      <c r="D334" s="78"/>
      <c r="E334" s="59" t="s">
        <v>128</v>
      </c>
      <c r="F334" s="59"/>
      <c r="G334" s="59"/>
      <c r="H334" s="59"/>
      <c r="I334" s="59"/>
      <c r="J334" s="59"/>
      <c r="K334" s="79"/>
      <c r="L334" s="28"/>
      <c r="M334" s="28"/>
      <c r="N334" s="28"/>
      <c r="O334" s="28"/>
    </row>
    <row r="335" spans="2:15" ht="12.75">
      <c r="B335" s="76"/>
      <c r="C335" s="76"/>
      <c r="D335" s="55">
        <v>3</v>
      </c>
      <c r="E335" s="59" t="s">
        <v>45</v>
      </c>
      <c r="F335" s="59"/>
      <c r="G335" s="59"/>
      <c r="H335" s="59"/>
      <c r="I335" s="59"/>
      <c r="J335" s="59"/>
      <c r="K335" s="57">
        <f>K336</f>
        <v>13500</v>
      </c>
      <c r="L335" s="57"/>
      <c r="M335" s="57">
        <f>M336</f>
        <v>0</v>
      </c>
      <c r="N335" s="57"/>
      <c r="O335" s="57">
        <f>O336</f>
        <v>13500</v>
      </c>
    </row>
    <row r="336" spans="2:15" ht="12.75">
      <c r="B336" s="76"/>
      <c r="C336" s="76"/>
      <c r="D336" s="55">
        <v>38</v>
      </c>
      <c r="E336" s="59" t="s">
        <v>82</v>
      </c>
      <c r="F336" s="59"/>
      <c r="G336" s="59"/>
      <c r="H336" s="59"/>
      <c r="I336" s="59"/>
      <c r="J336" s="59"/>
      <c r="K336" s="79">
        <f>K337</f>
        <v>13500</v>
      </c>
      <c r="L336" s="28"/>
      <c r="M336" s="77">
        <f>M337</f>
        <v>0</v>
      </c>
      <c r="N336" s="77"/>
      <c r="O336" s="77">
        <f>O337</f>
        <v>13500</v>
      </c>
    </row>
    <row r="337" spans="2:15" ht="12.75">
      <c r="B337" s="76"/>
      <c r="C337" s="76"/>
      <c r="D337" s="78">
        <v>381</v>
      </c>
      <c r="E337" s="59" t="s">
        <v>61</v>
      </c>
      <c r="F337" s="59"/>
      <c r="G337" s="59"/>
      <c r="H337" s="59"/>
      <c r="I337" s="59"/>
      <c r="J337" s="59"/>
      <c r="K337" s="79">
        <v>13500</v>
      </c>
      <c r="L337" s="28"/>
      <c r="M337" s="77">
        <v>0</v>
      </c>
      <c r="N337" s="77"/>
      <c r="O337" s="77">
        <f>K337+M337</f>
        <v>13500</v>
      </c>
    </row>
    <row r="338" spans="2:15" ht="12.75">
      <c r="B338" s="76"/>
      <c r="C338" s="76"/>
      <c r="D338" s="78"/>
      <c r="E338" s="59"/>
      <c r="F338" s="59"/>
      <c r="G338" s="59"/>
      <c r="H338" s="59"/>
      <c r="I338" s="59"/>
      <c r="J338" s="59"/>
      <c r="K338" s="79"/>
      <c r="L338" s="28"/>
      <c r="M338" s="77"/>
      <c r="N338" s="77"/>
      <c r="O338" s="77"/>
    </row>
    <row r="339" spans="4:15" ht="12.75">
      <c r="D339" s="60"/>
      <c r="E339" s="56" t="s">
        <v>129</v>
      </c>
      <c r="F339" s="28"/>
      <c r="G339" s="28"/>
      <c r="H339" s="28"/>
      <c r="I339" s="28"/>
      <c r="J339" s="28"/>
      <c r="K339" s="79"/>
      <c r="L339" s="28"/>
      <c r="M339" s="77"/>
      <c r="N339" s="77"/>
      <c r="O339" s="77"/>
    </row>
    <row r="340" spans="4:15" ht="12.75">
      <c r="D340" s="60"/>
      <c r="E340" s="56" t="s">
        <v>295</v>
      </c>
      <c r="F340" s="28"/>
      <c r="G340" s="28"/>
      <c r="H340" s="28"/>
      <c r="I340" s="28"/>
      <c r="J340" s="28"/>
      <c r="K340" s="79"/>
      <c r="L340" s="28"/>
      <c r="M340" s="77"/>
      <c r="N340" s="77"/>
      <c r="O340" s="77"/>
    </row>
    <row r="341" spans="2:15" ht="12.75">
      <c r="B341" s="76"/>
      <c r="C341" s="76"/>
      <c r="D341" s="78"/>
      <c r="E341" s="59" t="s">
        <v>130</v>
      </c>
      <c r="F341" s="59"/>
      <c r="G341" s="59"/>
      <c r="H341" s="59"/>
      <c r="I341" s="59"/>
      <c r="J341" s="59"/>
      <c r="K341" s="79"/>
      <c r="L341" s="28"/>
      <c r="M341" s="77"/>
      <c r="N341" s="77"/>
      <c r="O341" s="77"/>
    </row>
    <row r="342" spans="2:15" ht="12.75">
      <c r="B342" s="76"/>
      <c r="C342" s="76"/>
      <c r="D342" s="78"/>
      <c r="E342" s="59" t="s">
        <v>131</v>
      </c>
      <c r="F342" s="59"/>
      <c r="G342" s="59"/>
      <c r="H342" s="59"/>
      <c r="I342" s="59"/>
      <c r="J342" s="59"/>
      <c r="K342" s="79"/>
      <c r="L342" s="28"/>
      <c r="M342" s="77"/>
      <c r="N342" s="77"/>
      <c r="O342" s="77"/>
    </row>
    <row r="343" spans="2:15" ht="12.75">
      <c r="B343" s="76"/>
      <c r="C343" s="76"/>
      <c r="D343" s="55">
        <v>3</v>
      </c>
      <c r="E343" s="59" t="s">
        <v>45</v>
      </c>
      <c r="F343" s="59"/>
      <c r="G343" s="59"/>
      <c r="H343" s="59"/>
      <c r="I343" s="59"/>
      <c r="J343" s="59"/>
      <c r="K343" s="57">
        <f>K344+K347</f>
        <v>63000</v>
      </c>
      <c r="L343" s="57"/>
      <c r="M343" s="58">
        <f>M344+M347</f>
        <v>0</v>
      </c>
      <c r="N343" s="58"/>
      <c r="O343" s="58">
        <f>O344+O347</f>
        <v>63000</v>
      </c>
    </row>
    <row r="344" spans="2:15" ht="12.75">
      <c r="B344" s="76"/>
      <c r="C344" s="76"/>
      <c r="D344" s="55">
        <v>31</v>
      </c>
      <c r="E344" s="59" t="s">
        <v>46</v>
      </c>
      <c r="F344" s="59"/>
      <c r="G344" s="59"/>
      <c r="H344" s="59"/>
      <c r="I344" s="59"/>
      <c r="J344" s="59"/>
      <c r="K344" s="57">
        <f>K345+K346</f>
        <v>51000</v>
      </c>
      <c r="L344" s="28"/>
      <c r="M344" s="77">
        <f>M345+M346</f>
        <v>0</v>
      </c>
      <c r="N344" s="77"/>
      <c r="O344" s="77">
        <f>O345+O346</f>
        <v>51000</v>
      </c>
    </row>
    <row r="345" spans="2:15" ht="12.75">
      <c r="B345" s="76"/>
      <c r="C345" s="76"/>
      <c r="D345" s="78">
        <v>311</v>
      </c>
      <c r="E345" s="59" t="s">
        <v>47</v>
      </c>
      <c r="F345" s="59"/>
      <c r="G345" s="59"/>
      <c r="H345" s="59"/>
      <c r="I345" s="59"/>
      <c r="J345" s="59"/>
      <c r="K345" s="79">
        <v>46000</v>
      </c>
      <c r="L345" s="28"/>
      <c r="M345" s="77">
        <v>0</v>
      </c>
      <c r="N345" s="77"/>
      <c r="O345" s="77">
        <f>K345+M345</f>
        <v>46000</v>
      </c>
    </row>
    <row r="346" spans="2:15" ht="12.75">
      <c r="B346" s="76"/>
      <c r="C346" s="76"/>
      <c r="D346" s="78">
        <v>313</v>
      </c>
      <c r="E346" s="59" t="s">
        <v>49</v>
      </c>
      <c r="F346" s="59"/>
      <c r="G346" s="59"/>
      <c r="H346" s="59"/>
      <c r="I346" s="59"/>
      <c r="J346" s="59"/>
      <c r="K346" s="79">
        <v>5000</v>
      </c>
      <c r="L346" s="28"/>
      <c r="M346" s="77">
        <v>0</v>
      </c>
      <c r="N346" s="77"/>
      <c r="O346" s="77">
        <f>K346+M346</f>
        <v>5000</v>
      </c>
    </row>
    <row r="347" spans="2:15" ht="12.75">
      <c r="B347" s="76"/>
      <c r="C347" s="76"/>
      <c r="D347" s="55">
        <v>32</v>
      </c>
      <c r="E347" s="59" t="s">
        <v>50</v>
      </c>
      <c r="F347" s="59"/>
      <c r="G347" s="59"/>
      <c r="H347" s="59"/>
      <c r="I347" s="59"/>
      <c r="J347" s="59"/>
      <c r="K347" s="57">
        <f>K348</f>
        <v>12000</v>
      </c>
      <c r="L347" s="28"/>
      <c r="M347" s="77">
        <f>M348</f>
        <v>0</v>
      </c>
      <c r="N347" s="77"/>
      <c r="O347" s="77">
        <f>O348</f>
        <v>12000</v>
      </c>
    </row>
    <row r="348" spans="2:15" ht="12.75">
      <c r="B348" s="76"/>
      <c r="C348" s="76"/>
      <c r="D348" s="78">
        <v>321</v>
      </c>
      <c r="E348" s="59" t="s">
        <v>51</v>
      </c>
      <c r="F348" s="59"/>
      <c r="G348" s="59"/>
      <c r="H348" s="59"/>
      <c r="I348" s="59"/>
      <c r="J348" s="59"/>
      <c r="K348" s="79">
        <v>12000</v>
      </c>
      <c r="L348" s="28"/>
      <c r="M348" s="77">
        <v>0</v>
      </c>
      <c r="N348" s="77"/>
      <c r="O348" s="77">
        <f>K348+M348</f>
        <v>12000</v>
      </c>
    </row>
    <row r="349" spans="2:15" ht="12.75" customHeight="1">
      <c r="B349" s="76"/>
      <c r="C349" s="76"/>
      <c r="D349" s="78"/>
      <c r="E349" s="93" t="s">
        <v>132</v>
      </c>
      <c r="F349" s="59"/>
      <c r="G349" s="59"/>
      <c r="H349" s="59"/>
      <c r="I349" s="59"/>
      <c r="J349" s="59"/>
      <c r="K349" s="79"/>
      <c r="L349" s="28"/>
      <c r="M349" s="77"/>
      <c r="N349" s="77"/>
      <c r="O349" s="77"/>
    </row>
    <row r="350" spans="2:15" ht="12.75" customHeight="1">
      <c r="B350" s="76"/>
      <c r="C350" s="76"/>
      <c r="D350" s="55">
        <v>3</v>
      </c>
      <c r="E350" s="93" t="s">
        <v>45</v>
      </c>
      <c r="F350" s="59"/>
      <c r="G350" s="59"/>
      <c r="H350" s="59"/>
      <c r="I350" s="59"/>
      <c r="J350" s="59"/>
      <c r="K350" s="57">
        <f>K351+K355+K360</f>
        <v>28000</v>
      </c>
      <c r="L350" s="57"/>
      <c r="M350" s="58">
        <f>M351+M355+M360</f>
        <v>5030</v>
      </c>
      <c r="N350" s="58"/>
      <c r="O350" s="58">
        <f>K350+M350</f>
        <v>33030</v>
      </c>
    </row>
    <row r="351" spans="2:15" ht="12.75" customHeight="1">
      <c r="B351" s="76"/>
      <c r="C351" s="76"/>
      <c r="D351" s="55">
        <v>31</v>
      </c>
      <c r="E351" s="93" t="s">
        <v>46</v>
      </c>
      <c r="F351" s="59"/>
      <c r="G351" s="59"/>
      <c r="H351" s="59"/>
      <c r="I351" s="59"/>
      <c r="J351" s="59"/>
      <c r="K351" s="57">
        <f>SUM(K353:K354)</f>
        <v>11000</v>
      </c>
      <c r="L351" s="28"/>
      <c r="M351" s="77">
        <f>M353+M354+M352</f>
        <v>5050</v>
      </c>
      <c r="N351" s="77"/>
      <c r="O351" s="58">
        <f aca="true" t="shared" si="2" ref="O351:O361">K351+M351</f>
        <v>16050</v>
      </c>
    </row>
    <row r="352" spans="2:15" ht="12.75" customHeight="1">
      <c r="B352" s="76"/>
      <c r="C352" s="76"/>
      <c r="D352" s="60">
        <v>311</v>
      </c>
      <c r="E352" s="93" t="s">
        <v>47</v>
      </c>
      <c r="F352" s="59"/>
      <c r="G352" s="59"/>
      <c r="H352" s="59"/>
      <c r="I352" s="59"/>
      <c r="J352" s="59"/>
      <c r="K352" s="57">
        <v>0</v>
      </c>
      <c r="L352" s="28"/>
      <c r="M352" s="77">
        <v>6550</v>
      </c>
      <c r="N352" s="77"/>
      <c r="O352" s="97">
        <f t="shared" si="2"/>
        <v>6550</v>
      </c>
    </row>
    <row r="353" spans="2:15" ht="12.75" customHeight="1">
      <c r="B353" s="76"/>
      <c r="C353" s="76"/>
      <c r="D353" s="78">
        <v>312</v>
      </c>
      <c r="E353" s="93" t="s">
        <v>48</v>
      </c>
      <c r="F353" s="59"/>
      <c r="G353" s="59"/>
      <c r="H353" s="59"/>
      <c r="I353" s="59"/>
      <c r="J353" s="59"/>
      <c r="K353" s="79">
        <v>2000</v>
      </c>
      <c r="L353" s="28"/>
      <c r="M353" s="77">
        <v>-1500</v>
      </c>
      <c r="N353" s="77"/>
      <c r="O353" s="97">
        <f t="shared" si="2"/>
        <v>500</v>
      </c>
    </row>
    <row r="354" spans="2:15" ht="12.75" customHeight="1">
      <c r="B354" s="76"/>
      <c r="C354" s="76"/>
      <c r="D354" s="78">
        <v>313</v>
      </c>
      <c r="E354" s="93" t="s">
        <v>49</v>
      </c>
      <c r="F354" s="59"/>
      <c r="G354" s="59"/>
      <c r="H354" s="59"/>
      <c r="I354" s="59"/>
      <c r="J354" s="59"/>
      <c r="K354" s="79">
        <v>9000</v>
      </c>
      <c r="L354" s="28"/>
      <c r="M354" s="77">
        <v>0</v>
      </c>
      <c r="N354" s="77"/>
      <c r="O354" s="97">
        <f t="shared" si="2"/>
        <v>9000</v>
      </c>
    </row>
    <row r="355" spans="2:15" ht="12.75" customHeight="1">
      <c r="B355" s="76"/>
      <c r="C355" s="76"/>
      <c r="D355" s="55">
        <v>32</v>
      </c>
      <c r="E355" s="93" t="s">
        <v>50</v>
      </c>
      <c r="F355" s="59"/>
      <c r="G355" s="59"/>
      <c r="H355" s="59"/>
      <c r="I355" s="59"/>
      <c r="J355" s="59"/>
      <c r="K355" s="57">
        <f>SUM(K356:K359)</f>
        <v>15500</v>
      </c>
      <c r="L355" s="28"/>
      <c r="M355" s="77">
        <f>SUM(M356:M359)</f>
        <v>-20</v>
      </c>
      <c r="N355" s="77"/>
      <c r="O355" s="58">
        <f t="shared" si="2"/>
        <v>15480</v>
      </c>
    </row>
    <row r="356" spans="2:15" ht="12.75" customHeight="1">
      <c r="B356" s="76"/>
      <c r="C356" s="76"/>
      <c r="D356" s="60">
        <v>321</v>
      </c>
      <c r="E356" s="93" t="s">
        <v>51</v>
      </c>
      <c r="F356" s="59"/>
      <c r="G356" s="59"/>
      <c r="H356" s="59"/>
      <c r="I356" s="59"/>
      <c r="J356" s="59"/>
      <c r="K356" s="61">
        <v>50</v>
      </c>
      <c r="L356" s="28"/>
      <c r="M356" s="77">
        <v>-20</v>
      </c>
      <c r="N356" s="77"/>
      <c r="O356" s="97">
        <f t="shared" si="2"/>
        <v>30</v>
      </c>
    </row>
    <row r="357" spans="2:15" ht="12.75" customHeight="1">
      <c r="B357" s="76"/>
      <c r="C357" s="76"/>
      <c r="D357" s="78">
        <v>322</v>
      </c>
      <c r="E357" s="93" t="s">
        <v>52</v>
      </c>
      <c r="F357" s="59"/>
      <c r="G357" s="59"/>
      <c r="H357" s="59"/>
      <c r="I357" s="59"/>
      <c r="J357" s="59"/>
      <c r="K357" s="79">
        <v>6450</v>
      </c>
      <c r="L357" s="28"/>
      <c r="M357" s="77">
        <v>0</v>
      </c>
      <c r="N357" s="77"/>
      <c r="O357" s="97">
        <f t="shared" si="2"/>
        <v>6450</v>
      </c>
    </row>
    <row r="358" spans="2:15" ht="12.75" customHeight="1">
      <c r="B358" s="76"/>
      <c r="C358" s="76"/>
      <c r="D358" s="78">
        <v>323</v>
      </c>
      <c r="E358" s="93" t="s">
        <v>53</v>
      </c>
      <c r="F358" s="59"/>
      <c r="G358" s="59"/>
      <c r="H358" s="59"/>
      <c r="I358" s="59"/>
      <c r="J358" s="59"/>
      <c r="K358" s="79">
        <v>6500</v>
      </c>
      <c r="L358" s="28"/>
      <c r="M358" s="77">
        <v>0</v>
      </c>
      <c r="N358" s="77"/>
      <c r="O358" s="97">
        <f t="shared" si="2"/>
        <v>6500</v>
      </c>
    </row>
    <row r="359" spans="2:15" ht="12.75" customHeight="1">
      <c r="B359" s="76"/>
      <c r="C359" s="76"/>
      <c r="D359" s="78">
        <v>329</v>
      </c>
      <c r="E359" s="93" t="s">
        <v>55</v>
      </c>
      <c r="F359" s="59"/>
      <c r="G359" s="59"/>
      <c r="H359" s="59"/>
      <c r="I359" s="59"/>
      <c r="J359" s="59"/>
      <c r="K359" s="79">
        <v>2500</v>
      </c>
      <c r="L359" s="28"/>
      <c r="M359" s="77">
        <v>0</v>
      </c>
      <c r="N359" s="77"/>
      <c r="O359" s="97">
        <f t="shared" si="2"/>
        <v>2500</v>
      </c>
    </row>
    <row r="360" spans="2:15" ht="12.75" customHeight="1">
      <c r="B360" s="76"/>
      <c r="C360" s="76"/>
      <c r="D360" s="55">
        <v>34</v>
      </c>
      <c r="E360" s="93" t="s">
        <v>56</v>
      </c>
      <c r="F360" s="59"/>
      <c r="G360" s="59"/>
      <c r="H360" s="59"/>
      <c r="I360" s="59"/>
      <c r="J360" s="59"/>
      <c r="K360" s="57">
        <f>K361</f>
        <v>1500</v>
      </c>
      <c r="L360" s="28"/>
      <c r="M360" s="77">
        <f>M361</f>
        <v>0</v>
      </c>
      <c r="N360" s="77"/>
      <c r="O360" s="58">
        <f t="shared" si="2"/>
        <v>1500</v>
      </c>
    </row>
    <row r="361" spans="2:15" ht="12.75" customHeight="1">
      <c r="B361" s="76"/>
      <c r="C361" s="76"/>
      <c r="D361" s="78">
        <v>343</v>
      </c>
      <c r="E361" s="93" t="s">
        <v>57</v>
      </c>
      <c r="F361" s="59"/>
      <c r="G361" s="59"/>
      <c r="H361" s="59"/>
      <c r="I361" s="59"/>
      <c r="J361" s="59"/>
      <c r="K361" s="79">
        <v>1500</v>
      </c>
      <c r="L361" s="28"/>
      <c r="M361" s="77">
        <v>0</v>
      </c>
      <c r="N361" s="77"/>
      <c r="O361" s="97">
        <f t="shared" si="2"/>
        <v>1500</v>
      </c>
    </row>
    <row r="362" spans="2:15" ht="12.75" customHeight="1">
      <c r="B362" s="76"/>
      <c r="C362" s="76"/>
      <c r="D362" s="94"/>
      <c r="E362" s="115"/>
      <c r="F362" s="83"/>
      <c r="G362" s="83"/>
      <c r="H362" s="83"/>
      <c r="I362" s="83"/>
      <c r="J362" s="83"/>
      <c r="K362" s="84"/>
      <c r="L362" s="85"/>
      <c r="M362" s="86"/>
      <c r="N362" s="86"/>
      <c r="O362" s="85"/>
    </row>
    <row r="363" spans="2:15" ht="12.75" customHeight="1">
      <c r="B363" s="76"/>
      <c r="C363" s="76"/>
      <c r="D363" s="82"/>
      <c r="E363" s="123"/>
      <c r="F363" s="87"/>
      <c r="G363" s="87"/>
      <c r="H363" s="87"/>
      <c r="I363" s="87"/>
      <c r="J363" s="87"/>
      <c r="K363" s="88"/>
      <c r="L363" s="76"/>
      <c r="M363" s="89"/>
      <c r="N363" s="89"/>
      <c r="O363" s="76"/>
    </row>
    <row r="364" spans="2:15" ht="12.75" customHeight="1">
      <c r="B364" s="76"/>
      <c r="C364" s="76"/>
      <c r="D364" s="82"/>
      <c r="E364" s="123"/>
      <c r="F364" s="87"/>
      <c r="G364" s="87"/>
      <c r="H364" s="87"/>
      <c r="I364" s="87"/>
      <c r="J364" s="87"/>
      <c r="K364" s="88"/>
      <c r="L364" s="76"/>
      <c r="M364" s="89"/>
      <c r="N364" s="89"/>
      <c r="O364" s="72">
        <v>10</v>
      </c>
    </row>
    <row r="365" spans="4:15" ht="12.75">
      <c r="D365" s="276"/>
      <c r="E365" s="126" t="s">
        <v>337</v>
      </c>
      <c r="F365" s="127"/>
      <c r="G365" s="127"/>
      <c r="H365" s="127"/>
      <c r="I365" s="127"/>
      <c r="J365" s="127"/>
      <c r="K365" s="128"/>
      <c r="L365" s="127"/>
      <c r="M365" s="127"/>
      <c r="N365" s="127"/>
      <c r="O365" s="127"/>
    </row>
    <row r="366" spans="2:15" ht="12.75">
      <c r="B366" s="76"/>
      <c r="C366" s="76"/>
      <c r="D366" s="78"/>
      <c r="E366" s="59" t="s">
        <v>134</v>
      </c>
      <c r="F366" s="59"/>
      <c r="G366" s="59"/>
      <c r="H366" s="59"/>
      <c r="I366" s="59"/>
      <c r="J366" s="59"/>
      <c r="K366" s="79"/>
      <c r="L366" s="28"/>
      <c r="M366" s="28"/>
      <c r="N366" s="28"/>
      <c r="O366" s="28"/>
    </row>
    <row r="367" spans="2:15" ht="12.75">
      <c r="B367" s="76"/>
      <c r="C367" s="76"/>
      <c r="D367" s="78"/>
      <c r="E367" s="59" t="s">
        <v>131</v>
      </c>
      <c r="F367" s="59"/>
      <c r="G367" s="59"/>
      <c r="H367" s="59"/>
      <c r="I367" s="59"/>
      <c r="J367" s="59"/>
      <c r="K367" s="79"/>
      <c r="L367" s="28"/>
      <c r="M367" s="28"/>
      <c r="N367" s="28"/>
      <c r="O367" s="28"/>
    </row>
    <row r="368" spans="2:15" ht="12.75">
      <c r="B368" s="76"/>
      <c r="C368" s="76"/>
      <c r="D368" s="55">
        <v>4</v>
      </c>
      <c r="E368" s="93" t="s">
        <v>63</v>
      </c>
      <c r="F368" s="59"/>
      <c r="G368" s="59"/>
      <c r="H368" s="59"/>
      <c r="I368" s="59"/>
      <c r="J368" s="59"/>
      <c r="K368" s="57">
        <f>K369</f>
        <v>1000</v>
      </c>
      <c r="L368" s="57"/>
      <c r="M368" s="57">
        <f>M369</f>
        <v>0</v>
      </c>
      <c r="N368" s="57"/>
      <c r="O368" s="57">
        <f>O369</f>
        <v>1000</v>
      </c>
    </row>
    <row r="369" spans="2:15" ht="12.75">
      <c r="B369" s="76"/>
      <c r="C369" s="76"/>
      <c r="D369" s="55">
        <v>42</v>
      </c>
      <c r="E369" s="93" t="s">
        <v>67</v>
      </c>
      <c r="F369" s="59"/>
      <c r="G369" s="59"/>
      <c r="H369" s="59"/>
      <c r="I369" s="59"/>
      <c r="J369" s="59"/>
      <c r="K369" s="57">
        <f>K370</f>
        <v>1000</v>
      </c>
      <c r="L369" s="28"/>
      <c r="M369" s="77">
        <f>M370</f>
        <v>0</v>
      </c>
      <c r="N369" s="77"/>
      <c r="O369" s="77">
        <f>O370</f>
        <v>1000</v>
      </c>
    </row>
    <row r="370" spans="2:15" ht="12.75">
      <c r="B370" s="76"/>
      <c r="C370" s="76"/>
      <c r="D370" s="78">
        <v>424</v>
      </c>
      <c r="E370" s="93" t="s">
        <v>70</v>
      </c>
      <c r="F370" s="59"/>
      <c r="G370" s="59"/>
      <c r="H370" s="59"/>
      <c r="I370" s="59"/>
      <c r="J370" s="59"/>
      <c r="K370" s="79">
        <v>1000</v>
      </c>
      <c r="L370" s="28"/>
      <c r="M370" s="77">
        <v>0</v>
      </c>
      <c r="N370" s="77"/>
      <c r="O370" s="77">
        <f>K370+M370</f>
        <v>1000</v>
      </c>
    </row>
    <row r="371" spans="2:15" ht="12.75">
      <c r="B371" s="76"/>
      <c r="C371" s="76"/>
      <c r="D371" s="78"/>
      <c r="E371" s="93" t="s">
        <v>132</v>
      </c>
      <c r="F371" s="59"/>
      <c r="G371" s="59"/>
      <c r="H371" s="59"/>
      <c r="I371" s="59"/>
      <c r="J371" s="59"/>
      <c r="K371" s="79"/>
      <c r="L371" s="28"/>
      <c r="M371" s="77"/>
      <c r="N371" s="77"/>
      <c r="O371" s="77"/>
    </row>
    <row r="372" spans="2:15" ht="12.75">
      <c r="B372" s="76"/>
      <c r="C372" s="76"/>
      <c r="D372" s="55">
        <v>4</v>
      </c>
      <c r="E372" s="93" t="s">
        <v>63</v>
      </c>
      <c r="F372" s="59"/>
      <c r="G372" s="59"/>
      <c r="H372" s="59"/>
      <c r="I372" s="59"/>
      <c r="J372" s="59"/>
      <c r="K372" s="57">
        <f>K373</f>
        <v>38000</v>
      </c>
      <c r="L372" s="57"/>
      <c r="M372" s="57">
        <f>M373</f>
        <v>0</v>
      </c>
      <c r="N372" s="57"/>
      <c r="O372" s="57">
        <f>O373</f>
        <v>38000</v>
      </c>
    </row>
    <row r="373" spans="2:15" ht="12.75">
      <c r="B373" s="76"/>
      <c r="C373" s="76"/>
      <c r="D373" s="55">
        <v>42</v>
      </c>
      <c r="E373" s="93" t="s">
        <v>67</v>
      </c>
      <c r="F373" s="59"/>
      <c r="G373" s="59"/>
      <c r="H373" s="59"/>
      <c r="I373" s="59"/>
      <c r="J373" s="59"/>
      <c r="K373" s="57">
        <f>SUM(K374:K374)</f>
        <v>38000</v>
      </c>
      <c r="L373" s="28"/>
      <c r="M373" s="77">
        <f>M374</f>
        <v>0</v>
      </c>
      <c r="N373" s="77"/>
      <c r="O373" s="77">
        <f>O374</f>
        <v>38000</v>
      </c>
    </row>
    <row r="374" spans="2:15" ht="12.75">
      <c r="B374" s="76"/>
      <c r="C374" s="76"/>
      <c r="D374" s="78">
        <v>424</v>
      </c>
      <c r="E374" s="93" t="s">
        <v>70</v>
      </c>
      <c r="F374" s="59"/>
      <c r="G374" s="59"/>
      <c r="H374" s="59"/>
      <c r="I374" s="59"/>
      <c r="J374" s="59"/>
      <c r="K374" s="79">
        <v>38000</v>
      </c>
      <c r="L374" s="28"/>
      <c r="M374" s="77">
        <v>0</v>
      </c>
      <c r="N374" s="77"/>
      <c r="O374" s="77">
        <f>K374+M374</f>
        <v>38000</v>
      </c>
    </row>
    <row r="375" spans="2:15" ht="12.75">
      <c r="B375" s="76"/>
      <c r="C375" s="76"/>
      <c r="D375" s="78"/>
      <c r="E375" s="93"/>
      <c r="F375" s="59"/>
      <c r="G375" s="59"/>
      <c r="H375" s="59"/>
      <c r="I375" s="59"/>
      <c r="J375" s="59"/>
      <c r="K375" s="79"/>
      <c r="L375" s="28"/>
      <c r="M375" s="77"/>
      <c r="N375" s="77"/>
      <c r="O375" s="77"/>
    </row>
    <row r="376" spans="4:15" ht="12.75">
      <c r="D376" s="60"/>
      <c r="E376" s="56" t="s">
        <v>135</v>
      </c>
      <c r="F376" s="28"/>
      <c r="G376" s="28"/>
      <c r="H376" s="28"/>
      <c r="I376" s="28"/>
      <c r="J376" s="28"/>
      <c r="K376" s="79"/>
      <c r="L376" s="28"/>
      <c r="M376" s="77"/>
      <c r="N376" s="77"/>
      <c r="O376" s="77"/>
    </row>
    <row r="377" spans="2:15" ht="12.75">
      <c r="B377" s="76"/>
      <c r="C377" s="76"/>
      <c r="D377" s="78"/>
      <c r="E377" s="56" t="s">
        <v>136</v>
      </c>
      <c r="F377" s="59"/>
      <c r="G377" s="59"/>
      <c r="H377" s="59"/>
      <c r="I377" s="59"/>
      <c r="J377" s="59"/>
      <c r="K377" s="79"/>
      <c r="L377" s="28"/>
      <c r="M377" s="77"/>
      <c r="N377" s="77"/>
      <c r="O377" s="77"/>
    </row>
    <row r="378" spans="2:15" ht="12.75">
      <c r="B378" s="76"/>
      <c r="C378" s="76"/>
      <c r="D378" s="55">
        <v>3</v>
      </c>
      <c r="E378" s="59" t="s">
        <v>45</v>
      </c>
      <c r="F378" s="59"/>
      <c r="G378" s="59"/>
      <c r="H378" s="59"/>
      <c r="I378" s="59"/>
      <c r="J378" s="59"/>
      <c r="K378" s="57">
        <f>K379</f>
        <v>5000</v>
      </c>
      <c r="L378" s="57"/>
      <c r="M378" s="57">
        <f>M379</f>
        <v>1490</v>
      </c>
      <c r="N378" s="57"/>
      <c r="O378" s="57">
        <f>O379</f>
        <v>6490</v>
      </c>
    </row>
    <row r="379" spans="2:15" ht="12.75">
      <c r="B379" s="76"/>
      <c r="C379" s="76"/>
      <c r="D379" s="55">
        <v>32</v>
      </c>
      <c r="E379" s="59" t="s">
        <v>50</v>
      </c>
      <c r="F379" s="59"/>
      <c r="G379" s="59"/>
      <c r="H379" s="59"/>
      <c r="I379" s="59"/>
      <c r="J379" s="59"/>
      <c r="K379" s="79">
        <f>K380</f>
        <v>5000</v>
      </c>
      <c r="L379" s="28"/>
      <c r="M379" s="77">
        <f>M380</f>
        <v>1490</v>
      </c>
      <c r="N379" s="77"/>
      <c r="O379" s="77">
        <f>O380</f>
        <v>6490</v>
      </c>
    </row>
    <row r="380" spans="2:15" ht="12.75">
      <c r="B380" s="76"/>
      <c r="C380" s="76"/>
      <c r="D380" s="78">
        <v>329</v>
      </c>
      <c r="E380" s="59" t="s">
        <v>55</v>
      </c>
      <c r="F380" s="59"/>
      <c r="G380" s="59"/>
      <c r="H380" s="59"/>
      <c r="I380" s="59"/>
      <c r="J380" s="59"/>
      <c r="K380" s="79">
        <v>5000</v>
      </c>
      <c r="L380" s="28"/>
      <c r="M380" s="77">
        <v>1490</v>
      </c>
      <c r="N380" s="77"/>
      <c r="O380" s="77">
        <f>K380+M380</f>
        <v>6490</v>
      </c>
    </row>
    <row r="381" spans="2:15" ht="12.75">
      <c r="B381" s="76"/>
      <c r="C381" s="76"/>
      <c r="D381" s="78"/>
      <c r="E381" s="56" t="s">
        <v>137</v>
      </c>
      <c r="F381" s="28"/>
      <c r="G381" s="28"/>
      <c r="H381" s="28"/>
      <c r="I381" s="28"/>
      <c r="J381" s="28"/>
      <c r="K381" s="79"/>
      <c r="L381" s="28"/>
      <c r="M381" s="77"/>
      <c r="N381" s="77"/>
      <c r="O381" s="77"/>
    </row>
    <row r="382" spans="2:15" ht="12.75">
      <c r="B382" s="76"/>
      <c r="C382" s="76"/>
      <c r="D382" s="55">
        <v>3</v>
      </c>
      <c r="E382" s="59" t="s">
        <v>45</v>
      </c>
      <c r="F382" s="59"/>
      <c r="G382" s="59"/>
      <c r="H382" s="59"/>
      <c r="I382" s="59"/>
      <c r="J382" s="59"/>
      <c r="K382" s="57">
        <f>K383</f>
        <v>500</v>
      </c>
      <c r="L382" s="57"/>
      <c r="M382" s="57">
        <f>M383</f>
        <v>10</v>
      </c>
      <c r="N382" s="57"/>
      <c r="O382" s="57">
        <f>O383</f>
        <v>510</v>
      </c>
    </row>
    <row r="383" spans="2:15" ht="12.75">
      <c r="B383" s="76"/>
      <c r="C383" s="76"/>
      <c r="D383" s="55">
        <v>32</v>
      </c>
      <c r="E383" s="59" t="s">
        <v>50</v>
      </c>
      <c r="F383" s="59"/>
      <c r="G383" s="59"/>
      <c r="H383" s="59"/>
      <c r="I383" s="59"/>
      <c r="J383" s="59"/>
      <c r="K383" s="79">
        <f>K384</f>
        <v>500</v>
      </c>
      <c r="L383" s="28"/>
      <c r="M383" s="77">
        <f>M384</f>
        <v>10</v>
      </c>
      <c r="N383" s="77"/>
      <c r="O383" s="77">
        <f>O384</f>
        <v>510</v>
      </c>
    </row>
    <row r="384" spans="2:15" ht="12.75">
      <c r="B384" s="76"/>
      <c r="C384" s="76"/>
      <c r="D384" s="78">
        <v>329</v>
      </c>
      <c r="E384" s="59" t="s">
        <v>55</v>
      </c>
      <c r="F384" s="59"/>
      <c r="G384" s="59"/>
      <c r="H384" s="59"/>
      <c r="I384" s="59"/>
      <c r="J384" s="59"/>
      <c r="K384" s="79">
        <v>500</v>
      </c>
      <c r="L384" s="28"/>
      <c r="M384" s="77">
        <v>10</v>
      </c>
      <c r="N384" s="77"/>
      <c r="O384" s="77">
        <f>K384+M384</f>
        <v>510</v>
      </c>
    </row>
    <row r="385" spans="2:15" ht="12.75">
      <c r="B385" s="76"/>
      <c r="C385" s="76"/>
      <c r="D385" s="78"/>
      <c r="E385" s="56" t="s">
        <v>138</v>
      </c>
      <c r="F385" s="59"/>
      <c r="G385" s="59"/>
      <c r="H385" s="59"/>
      <c r="I385" s="59"/>
      <c r="J385" s="59"/>
      <c r="K385" s="79"/>
      <c r="L385" s="28"/>
      <c r="M385" s="77"/>
      <c r="N385" s="77"/>
      <c r="O385" s="77"/>
    </row>
    <row r="386" spans="2:15" ht="12.75">
      <c r="B386" s="76"/>
      <c r="C386" s="76"/>
      <c r="D386" s="55">
        <v>3</v>
      </c>
      <c r="E386" s="59" t="s">
        <v>45</v>
      </c>
      <c r="F386" s="59"/>
      <c r="G386" s="59"/>
      <c r="H386" s="59"/>
      <c r="I386" s="59"/>
      <c r="J386" s="59"/>
      <c r="K386" s="57">
        <f>K387</f>
        <v>500</v>
      </c>
      <c r="L386" s="57"/>
      <c r="M386" s="57">
        <f>M387</f>
        <v>-500</v>
      </c>
      <c r="N386" s="57"/>
      <c r="O386" s="57">
        <f>O387</f>
        <v>0</v>
      </c>
    </row>
    <row r="387" spans="2:15" ht="12.75">
      <c r="B387" s="76"/>
      <c r="C387" s="76"/>
      <c r="D387" s="55">
        <v>32</v>
      </c>
      <c r="E387" s="59" t="s">
        <v>50</v>
      </c>
      <c r="F387" s="59"/>
      <c r="G387" s="59"/>
      <c r="H387" s="59"/>
      <c r="I387" s="59"/>
      <c r="J387" s="59"/>
      <c r="K387" s="79">
        <f>K388</f>
        <v>500</v>
      </c>
      <c r="L387" s="28"/>
      <c r="M387" s="77">
        <f>M388</f>
        <v>-500</v>
      </c>
      <c r="N387" s="77"/>
      <c r="O387" s="77">
        <f>O388</f>
        <v>0</v>
      </c>
    </row>
    <row r="388" spans="2:15" ht="12.75">
      <c r="B388" s="76"/>
      <c r="C388" s="76"/>
      <c r="D388" s="78">
        <v>329</v>
      </c>
      <c r="E388" s="59" t="s">
        <v>55</v>
      </c>
      <c r="F388" s="59"/>
      <c r="G388" s="59"/>
      <c r="H388" s="59"/>
      <c r="I388" s="59"/>
      <c r="J388" s="59"/>
      <c r="K388" s="79">
        <v>500</v>
      </c>
      <c r="L388" s="28"/>
      <c r="M388" s="77">
        <v>-500</v>
      </c>
      <c r="N388" s="77"/>
      <c r="O388" s="77">
        <f>K388+M388</f>
        <v>0</v>
      </c>
    </row>
    <row r="389" spans="2:15" ht="12.75">
      <c r="B389" s="76"/>
      <c r="C389" s="76"/>
      <c r="D389" s="78"/>
      <c r="E389" s="56" t="s">
        <v>139</v>
      </c>
      <c r="F389" s="59"/>
      <c r="G389" s="59"/>
      <c r="H389" s="59"/>
      <c r="I389" s="59"/>
      <c r="J389" s="59"/>
      <c r="K389" s="79"/>
      <c r="L389" s="28"/>
      <c r="M389" s="77"/>
      <c r="N389" s="77"/>
      <c r="O389" s="77"/>
    </row>
    <row r="390" spans="2:15" ht="12.75">
      <c r="B390" s="76"/>
      <c r="C390" s="76"/>
      <c r="D390" s="55">
        <v>3</v>
      </c>
      <c r="E390" s="59" t="s">
        <v>45</v>
      </c>
      <c r="F390" s="59"/>
      <c r="G390" s="59"/>
      <c r="H390" s="59"/>
      <c r="I390" s="59"/>
      <c r="J390" s="59"/>
      <c r="K390" s="57">
        <f>K391</f>
        <v>500</v>
      </c>
      <c r="L390" s="57"/>
      <c r="M390" s="57">
        <f>M391</f>
        <v>0</v>
      </c>
      <c r="N390" s="57"/>
      <c r="O390" s="57">
        <f>O391</f>
        <v>500</v>
      </c>
    </row>
    <row r="391" spans="2:15" ht="12.75">
      <c r="B391" s="76"/>
      <c r="C391" s="76"/>
      <c r="D391" s="55">
        <v>32</v>
      </c>
      <c r="E391" s="59" t="s">
        <v>50</v>
      </c>
      <c r="F391" s="59"/>
      <c r="G391" s="59"/>
      <c r="H391" s="59"/>
      <c r="I391" s="59"/>
      <c r="J391" s="59"/>
      <c r="K391" s="79">
        <f>K392</f>
        <v>500</v>
      </c>
      <c r="L391" s="28"/>
      <c r="M391" s="77">
        <f>M392</f>
        <v>0</v>
      </c>
      <c r="N391" s="77"/>
      <c r="O391" s="77">
        <f>O392</f>
        <v>500</v>
      </c>
    </row>
    <row r="392" spans="2:15" ht="12.75">
      <c r="B392" s="76"/>
      <c r="C392" s="76"/>
      <c r="D392" s="78">
        <v>329</v>
      </c>
      <c r="E392" s="59" t="s">
        <v>55</v>
      </c>
      <c r="F392" s="59"/>
      <c r="G392" s="59"/>
      <c r="H392" s="59"/>
      <c r="I392" s="59"/>
      <c r="J392" s="59"/>
      <c r="K392" s="79">
        <v>500</v>
      </c>
      <c r="L392" s="28"/>
      <c r="M392" s="77">
        <v>0</v>
      </c>
      <c r="N392" s="77"/>
      <c r="O392" s="77">
        <f>K392+M392</f>
        <v>500</v>
      </c>
    </row>
    <row r="393" spans="2:15" ht="12.75">
      <c r="B393" s="76"/>
      <c r="C393" s="76"/>
      <c r="D393" s="78"/>
      <c r="E393" s="56" t="s">
        <v>140</v>
      </c>
      <c r="F393" s="59"/>
      <c r="G393" s="59"/>
      <c r="H393" s="59"/>
      <c r="I393" s="59"/>
      <c r="J393" s="59"/>
      <c r="K393" s="79"/>
      <c r="L393" s="28"/>
      <c r="M393" s="77"/>
      <c r="N393" s="77"/>
      <c r="O393" s="77"/>
    </row>
    <row r="394" spans="2:15" ht="12.75">
      <c r="B394" s="76"/>
      <c r="C394" s="76"/>
      <c r="D394" s="55">
        <v>3</v>
      </c>
      <c r="E394" s="59" t="s">
        <v>45</v>
      </c>
      <c r="F394" s="59"/>
      <c r="G394" s="59"/>
      <c r="H394" s="59"/>
      <c r="I394" s="59"/>
      <c r="J394" s="59"/>
      <c r="K394" s="57">
        <f>K395</f>
        <v>500</v>
      </c>
      <c r="L394" s="57"/>
      <c r="M394" s="57">
        <f>M395</f>
        <v>1000</v>
      </c>
      <c r="N394" s="57"/>
      <c r="O394" s="57">
        <f>O395</f>
        <v>1500</v>
      </c>
    </row>
    <row r="395" spans="2:15" ht="12.75">
      <c r="B395" s="76"/>
      <c r="C395" s="76"/>
      <c r="D395" s="55">
        <v>32</v>
      </c>
      <c r="E395" s="59" t="s">
        <v>50</v>
      </c>
      <c r="F395" s="59"/>
      <c r="G395" s="59"/>
      <c r="H395" s="59"/>
      <c r="I395" s="59"/>
      <c r="J395" s="59"/>
      <c r="K395" s="79">
        <f>K396</f>
        <v>500</v>
      </c>
      <c r="L395" s="28"/>
      <c r="M395" s="77">
        <f>M396</f>
        <v>1000</v>
      </c>
      <c r="N395" s="77"/>
      <c r="O395" s="77">
        <f>O396</f>
        <v>1500</v>
      </c>
    </row>
    <row r="396" spans="2:15" ht="12.75">
      <c r="B396" s="76"/>
      <c r="C396" s="76"/>
      <c r="D396" s="78">
        <v>329</v>
      </c>
      <c r="E396" s="59" t="s">
        <v>55</v>
      </c>
      <c r="F396" s="59"/>
      <c r="G396" s="59"/>
      <c r="H396" s="59"/>
      <c r="I396" s="59"/>
      <c r="J396" s="59"/>
      <c r="K396" s="79">
        <v>500</v>
      </c>
      <c r="L396" s="28"/>
      <c r="M396" s="77">
        <v>1000</v>
      </c>
      <c r="N396" s="77"/>
      <c r="O396" s="79">
        <f>K396+M396</f>
        <v>1500</v>
      </c>
    </row>
    <row r="397" spans="2:15" ht="12.75">
      <c r="B397" s="76"/>
      <c r="C397" s="76"/>
      <c r="D397" s="94"/>
      <c r="E397" s="83"/>
      <c r="F397" s="83"/>
      <c r="G397" s="83"/>
      <c r="H397" s="83"/>
      <c r="I397" s="83"/>
      <c r="J397" s="83"/>
      <c r="K397" s="84"/>
      <c r="L397" s="85"/>
      <c r="M397" s="86"/>
      <c r="N397" s="86"/>
      <c r="O397" s="85"/>
    </row>
    <row r="398" spans="2:15" ht="12.75">
      <c r="B398" s="76"/>
      <c r="C398" s="76"/>
      <c r="D398" s="82"/>
      <c r="E398" s="87"/>
      <c r="F398" s="87"/>
      <c r="G398" s="87"/>
      <c r="H398" s="87"/>
      <c r="I398" s="87"/>
      <c r="J398" s="87"/>
      <c r="K398" s="88"/>
      <c r="L398" s="76"/>
      <c r="M398" s="89"/>
      <c r="N398" s="89"/>
      <c r="O398" s="76"/>
    </row>
    <row r="399" spans="2:15" ht="12.75">
      <c r="B399" s="76"/>
      <c r="C399" s="76"/>
      <c r="D399" s="82"/>
      <c r="E399" s="87"/>
      <c r="F399" s="87"/>
      <c r="G399" s="87"/>
      <c r="H399" s="87"/>
      <c r="I399" s="87"/>
      <c r="J399" s="87"/>
      <c r="K399" s="88"/>
      <c r="L399" s="76"/>
      <c r="M399" s="89"/>
      <c r="N399" s="89"/>
      <c r="O399" s="76"/>
    </row>
    <row r="400" spans="2:15" ht="12.75">
      <c r="B400" s="76"/>
      <c r="C400" s="76"/>
      <c r="D400" s="82"/>
      <c r="E400" s="87"/>
      <c r="F400" s="87"/>
      <c r="G400" s="87"/>
      <c r="H400" s="87"/>
      <c r="I400" s="87"/>
      <c r="J400" s="87"/>
      <c r="K400" s="88"/>
      <c r="L400" s="76"/>
      <c r="M400" s="89"/>
      <c r="N400" s="89"/>
      <c r="O400" s="76"/>
    </row>
    <row r="401" spans="2:15" ht="12.75">
      <c r="B401" s="76"/>
      <c r="C401" s="76"/>
      <c r="D401" s="82"/>
      <c r="E401" s="87"/>
      <c r="F401" s="87"/>
      <c r="G401" s="87"/>
      <c r="H401" s="87"/>
      <c r="I401" s="87"/>
      <c r="J401" s="87"/>
      <c r="K401" s="88"/>
      <c r="L401" s="76"/>
      <c r="M401" s="89"/>
      <c r="N401" s="89"/>
      <c r="O401" s="280">
        <v>11</v>
      </c>
    </row>
    <row r="402" spans="2:15" ht="12.75" customHeight="1">
      <c r="B402" s="76"/>
      <c r="C402" s="76"/>
      <c r="D402" s="277"/>
      <c r="E402" s="126" t="s">
        <v>296</v>
      </c>
      <c r="F402" s="278"/>
      <c r="G402" s="278"/>
      <c r="H402" s="278"/>
      <c r="I402" s="278"/>
      <c r="J402" s="278"/>
      <c r="K402" s="128"/>
      <c r="L402" s="127"/>
      <c r="M402" s="279"/>
      <c r="N402" s="279"/>
      <c r="O402" s="279"/>
    </row>
    <row r="403" spans="2:15" ht="12.75" customHeight="1">
      <c r="B403" s="76"/>
      <c r="C403" s="76"/>
      <c r="D403" s="78"/>
      <c r="E403" s="56" t="s">
        <v>297</v>
      </c>
      <c r="F403" s="59"/>
      <c r="G403" s="59"/>
      <c r="H403" s="59"/>
      <c r="I403" s="59"/>
      <c r="J403" s="59"/>
      <c r="K403" s="79"/>
      <c r="L403" s="28"/>
      <c r="M403" s="77"/>
      <c r="N403" s="77"/>
      <c r="O403" s="77"/>
    </row>
    <row r="404" spans="2:15" ht="12.75">
      <c r="B404" s="76"/>
      <c r="C404" s="76"/>
      <c r="D404" s="55">
        <v>3</v>
      </c>
      <c r="E404" s="59" t="s">
        <v>45</v>
      </c>
      <c r="F404" s="59"/>
      <c r="G404" s="59"/>
      <c r="H404" s="59"/>
      <c r="I404" s="59"/>
      <c r="J404" s="59"/>
      <c r="K404" s="57">
        <f>K405</f>
        <v>86000</v>
      </c>
      <c r="L404" s="57"/>
      <c r="M404" s="57">
        <f>M405</f>
        <v>-2000</v>
      </c>
      <c r="N404" s="57"/>
      <c r="O404" s="57">
        <f>O405</f>
        <v>84000</v>
      </c>
    </row>
    <row r="405" spans="2:15" ht="12.75">
      <c r="B405" s="76"/>
      <c r="C405" s="76"/>
      <c r="D405" s="55">
        <v>32</v>
      </c>
      <c r="E405" s="59" t="s">
        <v>50</v>
      </c>
      <c r="F405" s="59"/>
      <c r="G405" s="59"/>
      <c r="H405" s="59"/>
      <c r="I405" s="59"/>
      <c r="J405" s="59"/>
      <c r="K405" s="79">
        <f>K406</f>
        <v>86000</v>
      </c>
      <c r="L405" s="28"/>
      <c r="M405" s="77">
        <f>M406</f>
        <v>-2000</v>
      </c>
      <c r="N405" s="77"/>
      <c r="O405" s="77">
        <f>O406</f>
        <v>84000</v>
      </c>
    </row>
    <row r="406" spans="2:15" ht="12.75">
      <c r="B406" s="76"/>
      <c r="C406" s="76"/>
      <c r="D406" s="78">
        <v>323</v>
      </c>
      <c r="E406" s="59" t="s">
        <v>53</v>
      </c>
      <c r="F406" s="59"/>
      <c r="G406" s="59"/>
      <c r="H406" s="59"/>
      <c r="I406" s="59"/>
      <c r="J406" s="59"/>
      <c r="K406" s="79">
        <v>86000</v>
      </c>
      <c r="L406" s="28"/>
      <c r="M406" s="77">
        <v>-2000</v>
      </c>
      <c r="N406" s="77"/>
      <c r="O406" s="77">
        <f>K406+M406</f>
        <v>84000</v>
      </c>
    </row>
    <row r="407" spans="2:15" ht="12.75">
      <c r="B407" s="76"/>
      <c r="C407" s="76"/>
      <c r="D407" s="55">
        <v>4</v>
      </c>
      <c r="E407" s="59" t="s">
        <v>63</v>
      </c>
      <c r="F407" s="59"/>
      <c r="G407" s="59"/>
      <c r="H407" s="59"/>
      <c r="I407" s="59"/>
      <c r="J407" s="59"/>
      <c r="K407" s="57">
        <f>K408</f>
        <v>0</v>
      </c>
      <c r="L407" s="57"/>
      <c r="M407" s="57">
        <f>M408</f>
        <v>5000</v>
      </c>
      <c r="N407" s="58"/>
      <c r="O407" s="58">
        <f>K407+M407</f>
        <v>5000</v>
      </c>
    </row>
    <row r="408" spans="2:15" ht="12.75">
      <c r="B408" s="76"/>
      <c r="C408" s="76"/>
      <c r="D408" s="55">
        <v>42</v>
      </c>
      <c r="E408" s="59" t="s">
        <v>67</v>
      </c>
      <c r="F408" s="59"/>
      <c r="G408" s="59"/>
      <c r="H408" s="59"/>
      <c r="I408" s="59"/>
      <c r="J408" s="59"/>
      <c r="K408" s="79">
        <f>K409</f>
        <v>0</v>
      </c>
      <c r="L408" s="79"/>
      <c r="M408" s="79">
        <f>M409</f>
        <v>5000</v>
      </c>
      <c r="N408" s="77"/>
      <c r="O408" s="77">
        <f>K408+M408</f>
        <v>5000</v>
      </c>
    </row>
    <row r="409" spans="2:15" ht="12.75">
      <c r="B409" s="76"/>
      <c r="C409" s="76"/>
      <c r="D409" s="78">
        <v>426</v>
      </c>
      <c r="E409" s="59" t="s">
        <v>71</v>
      </c>
      <c r="F409" s="59"/>
      <c r="G409" s="59"/>
      <c r="H409" s="59"/>
      <c r="I409" s="59"/>
      <c r="J409" s="59"/>
      <c r="K409" s="79">
        <v>0</v>
      </c>
      <c r="L409" s="28"/>
      <c r="M409" s="77">
        <v>5000</v>
      </c>
      <c r="N409" s="77"/>
      <c r="O409" s="77">
        <f>K409+M409</f>
        <v>5000</v>
      </c>
    </row>
    <row r="410" spans="2:15" ht="12.75">
      <c r="B410" s="76"/>
      <c r="C410" s="76"/>
      <c r="D410" s="78"/>
      <c r="E410" s="56" t="s">
        <v>298</v>
      </c>
      <c r="F410" s="28"/>
      <c r="G410" s="28"/>
      <c r="H410" s="28"/>
      <c r="I410" s="28"/>
      <c r="J410" s="28"/>
      <c r="K410" s="79"/>
      <c r="L410" s="28"/>
      <c r="M410" s="77"/>
      <c r="N410" s="77"/>
      <c r="O410" s="77"/>
    </row>
    <row r="411" spans="2:15" ht="12.75">
      <c r="B411" s="76"/>
      <c r="C411" s="76"/>
      <c r="D411" s="55">
        <v>4</v>
      </c>
      <c r="E411" s="59" t="s">
        <v>63</v>
      </c>
      <c r="F411" s="59"/>
      <c r="G411" s="59"/>
      <c r="H411" s="59"/>
      <c r="I411" s="59"/>
      <c r="J411" s="59"/>
      <c r="K411" s="57">
        <f>K412</f>
        <v>40000</v>
      </c>
      <c r="L411" s="57"/>
      <c r="M411" s="57">
        <f>M412</f>
        <v>-39000</v>
      </c>
      <c r="N411" s="57"/>
      <c r="O411" s="57">
        <f>O412</f>
        <v>1000</v>
      </c>
    </row>
    <row r="412" spans="2:15" ht="12.75">
      <c r="B412" s="76"/>
      <c r="C412" s="76"/>
      <c r="D412" s="55">
        <v>42</v>
      </c>
      <c r="E412" s="59" t="s">
        <v>67</v>
      </c>
      <c r="F412" s="59"/>
      <c r="G412" s="59"/>
      <c r="H412" s="59"/>
      <c r="I412" s="59"/>
      <c r="J412" s="59"/>
      <c r="K412" s="79">
        <f>K413</f>
        <v>40000</v>
      </c>
      <c r="L412" s="28"/>
      <c r="M412" s="77">
        <f>M413</f>
        <v>-39000</v>
      </c>
      <c r="N412" s="77"/>
      <c r="O412" s="77">
        <f>O413</f>
        <v>1000</v>
      </c>
    </row>
    <row r="413" spans="2:15" ht="12.75">
      <c r="B413" s="76"/>
      <c r="C413" s="76"/>
      <c r="D413" s="78">
        <v>421</v>
      </c>
      <c r="E413" s="59" t="s">
        <v>68</v>
      </c>
      <c r="F413" s="59"/>
      <c r="G413" s="59"/>
      <c r="H413" s="59"/>
      <c r="I413" s="59"/>
      <c r="J413" s="59"/>
      <c r="K413" s="79">
        <v>40000</v>
      </c>
      <c r="L413" s="28"/>
      <c r="M413" s="77">
        <v>-39000</v>
      </c>
      <c r="N413" s="77"/>
      <c r="O413" s="77">
        <f>K413+M413</f>
        <v>1000</v>
      </c>
    </row>
    <row r="414" spans="2:11" ht="12.75">
      <c r="B414" s="76"/>
      <c r="C414" s="76"/>
      <c r="D414" s="82"/>
      <c r="E414" s="76"/>
      <c r="F414" s="76"/>
      <c r="G414" s="76"/>
      <c r="H414" s="76"/>
      <c r="I414" s="76"/>
      <c r="J414" s="76"/>
      <c r="K414" s="88"/>
    </row>
    <row r="415" spans="4:15" ht="12.75">
      <c r="D415" s="16"/>
      <c r="E415" s="12" t="s">
        <v>147</v>
      </c>
      <c r="K415" s="2">
        <f>K422+K426+K431+K435+K440+K444+K448+K452+K456</f>
        <v>32300</v>
      </c>
      <c r="L415" s="2"/>
      <c r="M415" s="2">
        <f>M422+M426+M431+M435+M440+M444+M448+M452+M456</f>
        <v>1500</v>
      </c>
      <c r="N415" s="2"/>
      <c r="O415" s="2">
        <f>O422+O426+O431+O435+O440+O444+O448+O452+O456</f>
        <v>33800</v>
      </c>
    </row>
    <row r="416" spans="4:15" ht="12.75">
      <c r="D416" s="16"/>
      <c r="E416" s="12" t="s">
        <v>148</v>
      </c>
      <c r="M416" s="64"/>
      <c r="N416" s="64"/>
      <c r="O416" s="64"/>
    </row>
    <row r="417" spans="4:15" ht="12.75">
      <c r="D417" s="16"/>
      <c r="E417" s="12" t="s">
        <v>124</v>
      </c>
      <c r="M417" s="64"/>
      <c r="N417" s="64"/>
      <c r="O417" s="64"/>
    </row>
    <row r="418" spans="4:15" s="12" customFormat="1" ht="12.75">
      <c r="D418" s="65"/>
      <c r="E418" s="12" t="s">
        <v>149</v>
      </c>
      <c r="K418" s="14"/>
      <c r="M418" s="117"/>
      <c r="N418" s="117"/>
      <c r="O418" s="117"/>
    </row>
    <row r="419" spans="4:15" ht="12.75">
      <c r="D419" s="16"/>
      <c r="E419" s="12" t="s">
        <v>299</v>
      </c>
      <c r="M419" s="64"/>
      <c r="N419" s="64"/>
      <c r="O419" s="64"/>
    </row>
    <row r="420" spans="4:15" ht="12.75">
      <c r="D420" s="16"/>
      <c r="E420" s="12" t="s">
        <v>300</v>
      </c>
      <c r="M420" s="64"/>
      <c r="N420" s="64"/>
      <c r="O420" s="64"/>
    </row>
    <row r="421" spans="2:15" ht="12.75">
      <c r="B421" s="76"/>
      <c r="C421" s="76"/>
      <c r="D421" s="78"/>
      <c r="E421" s="59" t="s">
        <v>152</v>
      </c>
      <c r="F421" s="59"/>
      <c r="G421" s="59"/>
      <c r="H421" s="59"/>
      <c r="I421" s="59"/>
      <c r="J421" s="59"/>
      <c r="K421" s="79"/>
      <c r="L421" s="28"/>
      <c r="M421" s="37"/>
      <c r="N421" s="37"/>
      <c r="O421" s="37"/>
    </row>
    <row r="422" spans="2:15" ht="12.75">
      <c r="B422" s="76"/>
      <c r="C422" s="76"/>
      <c r="D422" s="55">
        <v>3</v>
      </c>
      <c r="E422" s="59" t="s">
        <v>45</v>
      </c>
      <c r="F422" s="59"/>
      <c r="G422" s="59"/>
      <c r="H422" s="59"/>
      <c r="I422" s="59"/>
      <c r="J422" s="59"/>
      <c r="K422" s="57">
        <f>K423</f>
        <v>1000</v>
      </c>
      <c r="L422" s="57"/>
      <c r="M422" s="57">
        <f>M423</f>
        <v>0</v>
      </c>
      <c r="N422" s="57"/>
      <c r="O422" s="57">
        <f>O423</f>
        <v>1000</v>
      </c>
    </row>
    <row r="423" spans="2:15" ht="12.75">
      <c r="B423" s="76"/>
      <c r="C423" s="76"/>
      <c r="D423" s="55">
        <v>38</v>
      </c>
      <c r="E423" s="59" t="s">
        <v>82</v>
      </c>
      <c r="F423" s="59"/>
      <c r="G423" s="59"/>
      <c r="H423" s="59"/>
      <c r="I423" s="59"/>
      <c r="J423" s="59"/>
      <c r="K423" s="79">
        <f>K424</f>
        <v>1000</v>
      </c>
      <c r="L423" s="28"/>
      <c r="M423" s="37">
        <f>M424</f>
        <v>0</v>
      </c>
      <c r="N423" s="37"/>
      <c r="O423" s="37">
        <f>O424</f>
        <v>1000</v>
      </c>
    </row>
    <row r="424" spans="2:15" ht="12.75">
      <c r="B424" s="76"/>
      <c r="C424" s="76"/>
      <c r="D424" s="78">
        <v>381</v>
      </c>
      <c r="E424" s="59" t="s">
        <v>61</v>
      </c>
      <c r="F424" s="59"/>
      <c r="G424" s="59"/>
      <c r="H424" s="59"/>
      <c r="I424" s="59"/>
      <c r="J424" s="59"/>
      <c r="K424" s="79">
        <v>1000</v>
      </c>
      <c r="L424" s="28"/>
      <c r="M424" s="37">
        <v>0</v>
      </c>
      <c r="N424" s="37"/>
      <c r="O424" s="37">
        <f>K424+M424</f>
        <v>1000</v>
      </c>
    </row>
    <row r="425" spans="2:15" ht="12.75">
      <c r="B425" s="76"/>
      <c r="C425" s="76"/>
      <c r="D425" s="78"/>
      <c r="E425" s="59" t="s">
        <v>153</v>
      </c>
      <c r="F425" s="59"/>
      <c r="G425" s="59"/>
      <c r="H425" s="59"/>
      <c r="I425" s="59"/>
      <c r="J425" s="59"/>
      <c r="K425" s="79"/>
      <c r="L425" s="28"/>
      <c r="M425" s="37"/>
      <c r="N425" s="37"/>
      <c r="O425" s="37"/>
    </row>
    <row r="426" spans="2:15" ht="12.75">
      <c r="B426" s="76"/>
      <c r="C426" s="76"/>
      <c r="D426" s="55">
        <v>3</v>
      </c>
      <c r="E426" s="59" t="s">
        <v>45</v>
      </c>
      <c r="F426" s="59"/>
      <c r="G426" s="59"/>
      <c r="H426" s="59"/>
      <c r="I426" s="59"/>
      <c r="J426" s="59"/>
      <c r="K426" s="57">
        <f>K427</f>
        <v>900</v>
      </c>
      <c r="L426" s="57"/>
      <c r="M426" s="57">
        <f>M427</f>
        <v>0</v>
      </c>
      <c r="N426" s="57"/>
      <c r="O426" s="57">
        <f>O427</f>
        <v>900</v>
      </c>
    </row>
    <row r="427" spans="2:15" ht="12.75">
      <c r="B427" s="76"/>
      <c r="C427" s="76"/>
      <c r="D427" s="55">
        <v>38</v>
      </c>
      <c r="E427" s="59" t="s">
        <v>82</v>
      </c>
      <c r="F427" s="59"/>
      <c r="G427" s="59"/>
      <c r="H427" s="59"/>
      <c r="I427" s="59"/>
      <c r="J427" s="59"/>
      <c r="K427" s="79">
        <f>K428</f>
        <v>900</v>
      </c>
      <c r="L427" s="28"/>
      <c r="M427" s="37">
        <f>M428</f>
        <v>0</v>
      </c>
      <c r="N427" s="37"/>
      <c r="O427" s="37">
        <f>O428</f>
        <v>900</v>
      </c>
    </row>
    <row r="428" spans="2:15" ht="12.75">
      <c r="B428" s="76"/>
      <c r="C428" s="76"/>
      <c r="D428" s="78">
        <v>381</v>
      </c>
      <c r="E428" s="59" t="s">
        <v>61</v>
      </c>
      <c r="F428" s="59"/>
      <c r="G428" s="59"/>
      <c r="H428" s="59"/>
      <c r="I428" s="59"/>
      <c r="J428" s="59"/>
      <c r="K428" s="79">
        <v>900</v>
      </c>
      <c r="L428" s="28"/>
      <c r="M428" s="37">
        <v>0</v>
      </c>
      <c r="N428" s="37"/>
      <c r="O428" s="79">
        <f>K428+M428</f>
        <v>900</v>
      </c>
    </row>
    <row r="429" spans="4:15" ht="12.75">
      <c r="D429" s="60"/>
      <c r="E429" s="56" t="s">
        <v>301</v>
      </c>
      <c r="F429" s="28"/>
      <c r="G429" s="28"/>
      <c r="H429" s="28"/>
      <c r="I429" s="28"/>
      <c r="J429" s="28"/>
      <c r="K429" s="79"/>
      <c r="L429" s="28"/>
      <c r="M429" s="37"/>
      <c r="N429" s="37"/>
      <c r="O429" s="37"/>
    </row>
    <row r="430" spans="2:15" ht="12.75">
      <c r="B430" s="76"/>
      <c r="C430" s="76"/>
      <c r="D430" s="78"/>
      <c r="E430" s="59" t="s">
        <v>155</v>
      </c>
      <c r="F430" s="59"/>
      <c r="G430" s="59"/>
      <c r="H430" s="59"/>
      <c r="I430" s="59"/>
      <c r="J430" s="59"/>
      <c r="K430" s="79"/>
      <c r="L430" s="28"/>
      <c r="M430" s="37"/>
      <c r="N430" s="37"/>
      <c r="O430" s="37"/>
    </row>
    <row r="431" spans="2:15" ht="12.75">
      <c r="B431" s="76"/>
      <c r="C431" s="76"/>
      <c r="D431" s="55">
        <v>3</v>
      </c>
      <c r="E431" s="59" t="s">
        <v>45</v>
      </c>
      <c r="F431" s="59"/>
      <c r="G431" s="59"/>
      <c r="H431" s="59"/>
      <c r="I431" s="59"/>
      <c r="J431" s="59"/>
      <c r="K431" s="57">
        <f>K432</f>
        <v>6000</v>
      </c>
      <c r="L431" s="57"/>
      <c r="M431" s="57">
        <f>M432</f>
        <v>0</v>
      </c>
      <c r="N431" s="57"/>
      <c r="O431" s="57">
        <f>O432</f>
        <v>6000</v>
      </c>
    </row>
    <row r="432" spans="2:15" ht="12.75">
      <c r="B432" s="76"/>
      <c r="C432" s="76"/>
      <c r="D432" s="55">
        <v>38</v>
      </c>
      <c r="E432" s="59" t="s">
        <v>82</v>
      </c>
      <c r="F432" s="59"/>
      <c r="G432" s="59"/>
      <c r="H432" s="59"/>
      <c r="I432" s="59"/>
      <c r="J432" s="59"/>
      <c r="K432" s="79">
        <f>K433</f>
        <v>6000</v>
      </c>
      <c r="L432" s="28"/>
      <c r="M432" s="37">
        <f>M433</f>
        <v>0</v>
      </c>
      <c r="N432" s="37"/>
      <c r="O432" s="37">
        <f>O433</f>
        <v>6000</v>
      </c>
    </row>
    <row r="433" spans="2:15" ht="12.75">
      <c r="B433" s="76"/>
      <c r="C433" s="76"/>
      <c r="D433" s="78">
        <v>381</v>
      </c>
      <c r="E433" s="59" t="s">
        <v>61</v>
      </c>
      <c r="F433" s="59"/>
      <c r="G433" s="59"/>
      <c r="H433" s="59"/>
      <c r="I433" s="59"/>
      <c r="J433" s="59"/>
      <c r="K433" s="79">
        <v>6000</v>
      </c>
      <c r="L433" s="28"/>
      <c r="M433" s="37">
        <v>0</v>
      </c>
      <c r="N433" s="37"/>
      <c r="O433" s="37">
        <f>K433+M433</f>
        <v>6000</v>
      </c>
    </row>
    <row r="434" spans="2:15" ht="12.75">
      <c r="B434" s="76"/>
      <c r="C434" s="76"/>
      <c r="D434" s="78"/>
      <c r="E434" s="59" t="s">
        <v>156</v>
      </c>
      <c r="F434" s="59"/>
      <c r="G434" s="59"/>
      <c r="H434" s="59"/>
      <c r="I434" s="59"/>
      <c r="J434" s="59"/>
      <c r="K434" s="79"/>
      <c r="L434" s="28"/>
      <c r="M434" s="37"/>
      <c r="N434" s="37"/>
      <c r="O434" s="37"/>
    </row>
    <row r="435" spans="2:15" ht="12.75">
      <c r="B435" s="76"/>
      <c r="C435" s="76"/>
      <c r="D435" s="55">
        <v>3</v>
      </c>
      <c r="E435" s="59" t="s">
        <v>45</v>
      </c>
      <c r="F435" s="59"/>
      <c r="G435" s="59"/>
      <c r="H435" s="59"/>
      <c r="I435" s="59"/>
      <c r="J435" s="59"/>
      <c r="K435" s="57">
        <f>K436</f>
        <v>4500</v>
      </c>
      <c r="L435" s="57"/>
      <c r="M435" s="57">
        <f>M436</f>
        <v>0</v>
      </c>
      <c r="N435" s="57"/>
      <c r="O435" s="57">
        <f>O436</f>
        <v>4500</v>
      </c>
    </row>
    <row r="436" spans="2:15" ht="12.75">
      <c r="B436" s="76"/>
      <c r="C436" s="76"/>
      <c r="D436" s="55">
        <v>38</v>
      </c>
      <c r="E436" s="59" t="s">
        <v>82</v>
      </c>
      <c r="F436" s="59"/>
      <c r="G436" s="59"/>
      <c r="H436" s="59"/>
      <c r="I436" s="59"/>
      <c r="J436" s="59"/>
      <c r="K436" s="79">
        <f>K437</f>
        <v>4500</v>
      </c>
      <c r="L436" s="28"/>
      <c r="M436" s="37">
        <f>M437</f>
        <v>0</v>
      </c>
      <c r="N436" s="37"/>
      <c r="O436" s="37">
        <f>O437</f>
        <v>4500</v>
      </c>
    </row>
    <row r="437" spans="2:15" ht="12.75">
      <c r="B437" s="76"/>
      <c r="C437" s="76"/>
      <c r="D437" s="78">
        <v>381</v>
      </c>
      <c r="E437" s="59" t="s">
        <v>61</v>
      </c>
      <c r="F437" s="59"/>
      <c r="G437" s="59"/>
      <c r="H437" s="59"/>
      <c r="I437" s="59"/>
      <c r="J437" s="59"/>
      <c r="K437" s="79">
        <v>4500</v>
      </c>
      <c r="L437" s="28"/>
      <c r="M437" s="37">
        <v>0</v>
      </c>
      <c r="N437" s="37"/>
      <c r="O437" s="37">
        <f>K437+M437</f>
        <v>4500</v>
      </c>
    </row>
    <row r="438" spans="2:15" ht="12.75">
      <c r="B438" s="76"/>
      <c r="C438" s="76"/>
      <c r="D438" s="82"/>
      <c r="E438" s="87"/>
      <c r="F438" s="87"/>
      <c r="G438" s="87"/>
      <c r="H438" s="87"/>
      <c r="I438" s="87"/>
      <c r="J438" s="87"/>
      <c r="K438" s="88"/>
      <c r="L438" s="76"/>
      <c r="M438" s="71"/>
      <c r="N438" s="71"/>
      <c r="O438" s="280">
        <v>12</v>
      </c>
    </row>
    <row r="439" spans="2:15" ht="12.75">
      <c r="B439" s="76"/>
      <c r="C439" s="76"/>
      <c r="D439" s="277"/>
      <c r="E439" s="278" t="s">
        <v>157</v>
      </c>
      <c r="F439" s="278"/>
      <c r="G439" s="278"/>
      <c r="H439" s="278"/>
      <c r="I439" s="278"/>
      <c r="J439" s="278"/>
      <c r="K439" s="128"/>
      <c r="L439" s="127"/>
      <c r="M439" s="281"/>
      <c r="N439" s="281"/>
      <c r="O439" s="281"/>
    </row>
    <row r="440" spans="2:15" ht="12.75">
      <c r="B440" s="76"/>
      <c r="C440" s="76"/>
      <c r="D440" s="55">
        <v>3</v>
      </c>
      <c r="E440" s="59" t="s">
        <v>45</v>
      </c>
      <c r="F440" s="59"/>
      <c r="G440" s="59"/>
      <c r="H440" s="59"/>
      <c r="I440" s="59"/>
      <c r="J440" s="59"/>
      <c r="K440" s="57">
        <f>K441</f>
        <v>4000</v>
      </c>
      <c r="L440" s="57"/>
      <c r="M440" s="57">
        <f>M441</f>
        <v>0</v>
      </c>
      <c r="N440" s="57"/>
      <c r="O440" s="57">
        <f>O441</f>
        <v>4000</v>
      </c>
    </row>
    <row r="441" spans="2:15" ht="12.75">
      <c r="B441" s="76"/>
      <c r="C441" s="76"/>
      <c r="D441" s="55">
        <v>38</v>
      </c>
      <c r="E441" s="59" t="s">
        <v>82</v>
      </c>
      <c r="F441" s="59"/>
      <c r="G441" s="59"/>
      <c r="H441" s="59"/>
      <c r="I441" s="59"/>
      <c r="J441" s="59"/>
      <c r="K441" s="79">
        <f>K442</f>
        <v>4000</v>
      </c>
      <c r="L441" s="28"/>
      <c r="M441" s="37">
        <f>M442</f>
        <v>0</v>
      </c>
      <c r="N441" s="37"/>
      <c r="O441" s="37">
        <f>O442</f>
        <v>4000</v>
      </c>
    </row>
    <row r="442" spans="2:15" ht="12.75">
      <c r="B442" s="76"/>
      <c r="C442" s="76"/>
      <c r="D442" s="78">
        <v>381</v>
      </c>
      <c r="E442" s="59" t="s">
        <v>61</v>
      </c>
      <c r="F442" s="59"/>
      <c r="G442" s="59"/>
      <c r="H442" s="59"/>
      <c r="I442" s="59"/>
      <c r="J442" s="59"/>
      <c r="K442" s="79">
        <v>4000</v>
      </c>
      <c r="L442" s="28"/>
      <c r="M442" s="37">
        <v>0</v>
      </c>
      <c r="N442" s="37"/>
      <c r="O442" s="37">
        <f>K442+M442</f>
        <v>4000</v>
      </c>
    </row>
    <row r="443" spans="2:15" ht="12.75">
      <c r="B443" s="76"/>
      <c r="C443" s="76"/>
      <c r="D443" s="78"/>
      <c r="E443" s="59" t="s">
        <v>158</v>
      </c>
      <c r="F443" s="59"/>
      <c r="G443" s="59"/>
      <c r="H443" s="59"/>
      <c r="I443" s="59"/>
      <c r="J443" s="59"/>
      <c r="K443" s="79"/>
      <c r="L443" s="28"/>
      <c r="M443" s="37"/>
      <c r="N443" s="37"/>
      <c r="O443" s="37"/>
    </row>
    <row r="444" spans="2:15" ht="12.75">
      <c r="B444" s="76"/>
      <c r="C444" s="76"/>
      <c r="D444" s="55">
        <v>3</v>
      </c>
      <c r="E444" s="59" t="s">
        <v>45</v>
      </c>
      <c r="F444" s="59"/>
      <c r="G444" s="59"/>
      <c r="H444" s="59"/>
      <c r="I444" s="59"/>
      <c r="J444" s="59"/>
      <c r="K444" s="57">
        <f>K445</f>
        <v>1000</v>
      </c>
      <c r="L444" s="57"/>
      <c r="M444" s="57">
        <f>M445</f>
        <v>1500</v>
      </c>
      <c r="N444" s="57"/>
      <c r="O444" s="57">
        <f>O445</f>
        <v>2500</v>
      </c>
    </row>
    <row r="445" spans="2:15" ht="12.75">
      <c r="B445" s="76"/>
      <c r="C445" s="76"/>
      <c r="D445" s="55">
        <v>38</v>
      </c>
      <c r="E445" s="59" t="s">
        <v>82</v>
      </c>
      <c r="F445" s="59"/>
      <c r="G445" s="59"/>
      <c r="H445" s="59"/>
      <c r="I445" s="59"/>
      <c r="J445" s="59"/>
      <c r="K445" s="79">
        <f>K446</f>
        <v>1000</v>
      </c>
      <c r="L445" s="28"/>
      <c r="M445" s="37">
        <f>M446</f>
        <v>1500</v>
      </c>
      <c r="N445" s="37"/>
      <c r="O445" s="37">
        <f>O446</f>
        <v>2500</v>
      </c>
    </row>
    <row r="446" spans="2:15" ht="12.75">
      <c r="B446" s="76"/>
      <c r="C446" s="76"/>
      <c r="D446" s="78">
        <v>381</v>
      </c>
      <c r="E446" s="59" t="s">
        <v>61</v>
      </c>
      <c r="F446" s="59"/>
      <c r="G446" s="59"/>
      <c r="H446" s="59"/>
      <c r="I446" s="59"/>
      <c r="J446" s="59"/>
      <c r="K446" s="79">
        <v>1000</v>
      </c>
      <c r="L446" s="28"/>
      <c r="M446" s="37">
        <v>1500</v>
      </c>
      <c r="N446" s="37"/>
      <c r="O446" s="37">
        <f>K446+M446</f>
        <v>2500</v>
      </c>
    </row>
    <row r="447" spans="2:15" ht="12.75">
      <c r="B447" s="76"/>
      <c r="C447" s="76"/>
      <c r="D447" s="78"/>
      <c r="E447" s="59" t="s">
        <v>159</v>
      </c>
      <c r="F447" s="59"/>
      <c r="G447" s="59"/>
      <c r="H447" s="59"/>
      <c r="I447" s="59"/>
      <c r="J447" s="59"/>
      <c r="K447" s="79"/>
      <c r="L447" s="28"/>
      <c r="M447" s="37"/>
      <c r="N447" s="37"/>
      <c r="O447" s="37"/>
    </row>
    <row r="448" spans="2:15" ht="12.75">
      <c r="B448" s="76"/>
      <c r="C448" s="76"/>
      <c r="D448" s="55">
        <v>3</v>
      </c>
      <c r="E448" s="59" t="s">
        <v>45</v>
      </c>
      <c r="F448" s="59"/>
      <c r="G448" s="59"/>
      <c r="H448" s="59"/>
      <c r="I448" s="59"/>
      <c r="J448" s="59"/>
      <c r="K448" s="57">
        <f>K449</f>
        <v>500</v>
      </c>
      <c r="L448" s="57"/>
      <c r="M448" s="57">
        <f>M449</f>
        <v>0</v>
      </c>
      <c r="N448" s="57"/>
      <c r="O448" s="57">
        <f>O449</f>
        <v>500</v>
      </c>
    </row>
    <row r="449" spans="2:15" ht="12.75">
      <c r="B449" s="76"/>
      <c r="C449" s="76"/>
      <c r="D449" s="55">
        <v>38</v>
      </c>
      <c r="E449" s="59" t="s">
        <v>82</v>
      </c>
      <c r="F449" s="59"/>
      <c r="G449" s="59"/>
      <c r="H449" s="59"/>
      <c r="I449" s="59"/>
      <c r="J449" s="59"/>
      <c r="K449" s="79">
        <f>K450</f>
        <v>500</v>
      </c>
      <c r="L449" s="28"/>
      <c r="M449" s="37">
        <f>M450</f>
        <v>0</v>
      </c>
      <c r="N449" s="37"/>
      <c r="O449" s="37">
        <f>O450</f>
        <v>500</v>
      </c>
    </row>
    <row r="450" spans="2:15" ht="12.75">
      <c r="B450" s="76"/>
      <c r="C450" s="76"/>
      <c r="D450" s="78">
        <v>381</v>
      </c>
      <c r="E450" s="59" t="s">
        <v>61</v>
      </c>
      <c r="F450" s="59"/>
      <c r="G450" s="59"/>
      <c r="H450" s="59"/>
      <c r="I450" s="59"/>
      <c r="J450" s="59"/>
      <c r="K450" s="79">
        <v>500</v>
      </c>
      <c r="L450" s="28"/>
      <c r="M450" s="37">
        <v>0</v>
      </c>
      <c r="N450" s="37"/>
      <c r="O450" s="37">
        <f>K450+M450</f>
        <v>500</v>
      </c>
    </row>
    <row r="451" spans="2:15" ht="12.75">
      <c r="B451" s="76"/>
      <c r="C451" s="76"/>
      <c r="D451" s="78"/>
      <c r="E451" s="59" t="s">
        <v>160</v>
      </c>
      <c r="F451" s="59"/>
      <c r="G451" s="59"/>
      <c r="H451" s="59"/>
      <c r="I451" s="59"/>
      <c r="J451" s="59"/>
      <c r="K451" s="79"/>
      <c r="L451" s="28"/>
      <c r="M451" s="37"/>
      <c r="N451" s="37"/>
      <c r="O451" s="37"/>
    </row>
    <row r="452" spans="2:15" ht="12.75">
      <c r="B452" s="76"/>
      <c r="C452" s="76"/>
      <c r="D452" s="55">
        <v>3</v>
      </c>
      <c r="E452" s="59" t="s">
        <v>45</v>
      </c>
      <c r="F452" s="59"/>
      <c r="G452" s="59"/>
      <c r="H452" s="59"/>
      <c r="I452" s="59"/>
      <c r="J452" s="59"/>
      <c r="K452" s="57">
        <f>K453</f>
        <v>900</v>
      </c>
      <c r="L452" s="57"/>
      <c r="M452" s="57">
        <f>M453</f>
        <v>0</v>
      </c>
      <c r="N452" s="57"/>
      <c r="O452" s="57">
        <f>O453</f>
        <v>900</v>
      </c>
    </row>
    <row r="453" spans="2:15" ht="12.75">
      <c r="B453" s="76"/>
      <c r="C453" s="76"/>
      <c r="D453" s="55">
        <v>38</v>
      </c>
      <c r="E453" s="59" t="s">
        <v>82</v>
      </c>
      <c r="F453" s="59"/>
      <c r="G453" s="59"/>
      <c r="H453" s="59"/>
      <c r="I453" s="59"/>
      <c r="J453" s="59"/>
      <c r="K453" s="79">
        <f>K454</f>
        <v>900</v>
      </c>
      <c r="L453" s="28"/>
      <c r="M453" s="37">
        <f>M454</f>
        <v>0</v>
      </c>
      <c r="N453" s="37"/>
      <c r="O453" s="37">
        <f>O454</f>
        <v>900</v>
      </c>
    </row>
    <row r="454" spans="2:15" ht="12.75">
      <c r="B454" s="76"/>
      <c r="C454" s="76"/>
      <c r="D454" s="78">
        <v>381</v>
      </c>
      <c r="E454" s="59" t="s">
        <v>61</v>
      </c>
      <c r="F454" s="59"/>
      <c r="G454" s="59"/>
      <c r="H454" s="59"/>
      <c r="I454" s="59"/>
      <c r="J454" s="59"/>
      <c r="K454" s="79">
        <v>900</v>
      </c>
      <c r="L454" s="28"/>
      <c r="M454" s="37">
        <v>0</v>
      </c>
      <c r="N454" s="37"/>
      <c r="O454" s="37">
        <f>K454+M454</f>
        <v>900</v>
      </c>
    </row>
    <row r="455" spans="2:15" ht="12.75">
      <c r="B455" s="76"/>
      <c r="C455" s="76"/>
      <c r="D455" s="78"/>
      <c r="E455" s="59" t="s">
        <v>161</v>
      </c>
      <c r="F455" s="59"/>
      <c r="G455" s="59"/>
      <c r="H455" s="59"/>
      <c r="I455" s="59"/>
      <c r="J455" s="59"/>
      <c r="K455" s="79"/>
      <c r="L455" s="28"/>
      <c r="M455" s="37"/>
      <c r="N455" s="37"/>
      <c r="O455" s="37"/>
    </row>
    <row r="456" spans="2:15" ht="12.75">
      <c r="B456" s="76"/>
      <c r="C456" s="76"/>
      <c r="D456" s="55">
        <v>3</v>
      </c>
      <c r="E456" s="59" t="s">
        <v>45</v>
      </c>
      <c r="F456" s="59"/>
      <c r="G456" s="59"/>
      <c r="H456" s="59"/>
      <c r="I456" s="59"/>
      <c r="J456" s="59"/>
      <c r="K456" s="57">
        <f>K457</f>
        <v>13500</v>
      </c>
      <c r="L456" s="57"/>
      <c r="M456" s="57">
        <f>M457</f>
        <v>0</v>
      </c>
      <c r="N456" s="57"/>
      <c r="O456" s="57">
        <f>O457</f>
        <v>13500</v>
      </c>
    </row>
    <row r="457" spans="2:15" ht="12.75">
      <c r="B457" s="76"/>
      <c r="C457" s="76"/>
      <c r="D457" s="55">
        <v>38</v>
      </c>
      <c r="E457" s="59" t="s">
        <v>82</v>
      </c>
      <c r="F457" s="59"/>
      <c r="G457" s="59"/>
      <c r="H457" s="59"/>
      <c r="I457" s="59"/>
      <c r="J457" s="59"/>
      <c r="K457" s="79">
        <f>K458</f>
        <v>13500</v>
      </c>
      <c r="L457" s="28"/>
      <c r="M457" s="37">
        <f>M458</f>
        <v>0</v>
      </c>
      <c r="N457" s="37"/>
      <c r="O457" s="37">
        <f>O458</f>
        <v>13500</v>
      </c>
    </row>
    <row r="458" spans="2:15" ht="12.75">
      <c r="B458" s="76"/>
      <c r="C458" s="76"/>
      <c r="D458" s="78">
        <v>381</v>
      </c>
      <c r="E458" s="59" t="s">
        <v>61</v>
      </c>
      <c r="F458" s="59"/>
      <c r="G458" s="59"/>
      <c r="H458" s="59"/>
      <c r="I458" s="59"/>
      <c r="J458" s="59"/>
      <c r="K458" s="79">
        <v>13500</v>
      </c>
      <c r="L458" s="28"/>
      <c r="M458" s="37">
        <v>0</v>
      </c>
      <c r="N458" s="37"/>
      <c r="O458" s="37">
        <f>K458+M458</f>
        <v>13500</v>
      </c>
    </row>
    <row r="459" spans="2:11" ht="12.75">
      <c r="B459" s="76"/>
      <c r="C459" s="76"/>
      <c r="D459" s="82"/>
      <c r="E459" s="76"/>
      <c r="F459" s="76"/>
      <c r="G459" s="76"/>
      <c r="H459" s="76"/>
      <c r="I459" s="76"/>
      <c r="J459" s="76"/>
      <c r="K459" s="88"/>
    </row>
    <row r="460" spans="4:15" ht="12.75">
      <c r="D460" s="16"/>
      <c r="E460" s="12" t="s">
        <v>162</v>
      </c>
      <c r="K460" s="2">
        <f>K467+K480+K485+K490+K494+K498+K502+K508+K513+K517+K521+K525</f>
        <v>90000</v>
      </c>
      <c r="L460" s="2"/>
      <c r="M460" s="2">
        <f>M467+M480+M485+M490+M494+M498+M502+M508+M513+M517+M521+M525</f>
        <v>8000</v>
      </c>
      <c r="N460" s="2"/>
      <c r="O460" s="2">
        <f>O467+O480+O485+O490+O494+O498+O502+O508+O513+O517+O521+O525</f>
        <v>98000</v>
      </c>
    </row>
    <row r="461" spans="4:5" ht="12.75">
      <c r="D461" s="16"/>
      <c r="E461" s="12" t="s">
        <v>163</v>
      </c>
    </row>
    <row r="462" spans="4:5" ht="12.75">
      <c r="D462" s="16"/>
      <c r="E462" s="12" t="s">
        <v>164</v>
      </c>
    </row>
    <row r="463" spans="4:5" ht="12.75">
      <c r="D463" s="16"/>
      <c r="E463" s="12" t="s">
        <v>165</v>
      </c>
    </row>
    <row r="464" spans="4:5" ht="12.75">
      <c r="D464" s="16"/>
      <c r="E464" s="12" t="s">
        <v>302</v>
      </c>
    </row>
    <row r="465" spans="4:5" ht="12.75">
      <c r="D465" s="16"/>
      <c r="E465" s="12" t="s">
        <v>303</v>
      </c>
    </row>
    <row r="466" spans="2:15" ht="12.75">
      <c r="B466" s="76"/>
      <c r="C466" s="76"/>
      <c r="D466" s="78"/>
      <c r="E466" s="59" t="s">
        <v>168</v>
      </c>
      <c r="F466" s="59"/>
      <c r="G466" s="59"/>
      <c r="H466" s="59"/>
      <c r="I466" s="59"/>
      <c r="J466" s="59"/>
      <c r="K466" s="79"/>
      <c r="L466" s="28"/>
      <c r="M466" s="77"/>
      <c r="N466" s="77"/>
      <c r="O466" s="77"/>
    </row>
    <row r="467" spans="2:15" ht="12.75">
      <c r="B467" s="76"/>
      <c r="C467" s="76"/>
      <c r="D467" s="55">
        <v>3</v>
      </c>
      <c r="E467" s="59" t="s">
        <v>45</v>
      </c>
      <c r="F467" s="59"/>
      <c r="G467" s="59"/>
      <c r="H467" s="59"/>
      <c r="I467" s="59"/>
      <c r="J467" s="59"/>
      <c r="K467" s="57">
        <f>K468</f>
        <v>2500</v>
      </c>
      <c r="L467" s="57"/>
      <c r="M467" s="57">
        <f>M468</f>
        <v>0</v>
      </c>
      <c r="N467" s="57"/>
      <c r="O467" s="57">
        <f>O468</f>
        <v>2500</v>
      </c>
    </row>
    <row r="468" spans="2:15" ht="12.75">
      <c r="B468" s="76"/>
      <c r="C468" s="76"/>
      <c r="D468" s="55">
        <v>38</v>
      </c>
      <c r="E468" s="59" t="s">
        <v>82</v>
      </c>
      <c r="F468" s="59"/>
      <c r="G468" s="59"/>
      <c r="H468" s="59"/>
      <c r="I468" s="59"/>
      <c r="J468" s="59"/>
      <c r="K468" s="79">
        <f>K469</f>
        <v>2500</v>
      </c>
      <c r="L468" s="28"/>
      <c r="M468" s="77">
        <f>M469</f>
        <v>0</v>
      </c>
      <c r="N468" s="77"/>
      <c r="O468" s="77">
        <f>O469</f>
        <v>2500</v>
      </c>
    </row>
    <row r="469" spans="2:15" ht="12.75">
      <c r="B469" s="76"/>
      <c r="C469" s="76"/>
      <c r="D469" s="78">
        <v>381</v>
      </c>
      <c r="E469" s="59" t="s">
        <v>61</v>
      </c>
      <c r="F469" s="59"/>
      <c r="G469" s="59"/>
      <c r="H469" s="59"/>
      <c r="I469" s="59"/>
      <c r="J469" s="59"/>
      <c r="K469" s="79">
        <v>2500</v>
      </c>
      <c r="L469" s="28"/>
      <c r="M469" s="77">
        <v>0</v>
      </c>
      <c r="N469" s="77"/>
      <c r="O469" s="77">
        <f>K469+M469</f>
        <v>2500</v>
      </c>
    </row>
    <row r="470" spans="2:15" ht="12.75">
      <c r="B470" s="76"/>
      <c r="C470" s="76"/>
      <c r="D470" s="94"/>
      <c r="E470" s="83"/>
      <c r="F470" s="83"/>
      <c r="G470" s="83"/>
      <c r="H470" s="83"/>
      <c r="I470" s="83"/>
      <c r="J470" s="83"/>
      <c r="K470" s="84"/>
      <c r="L470" s="85"/>
      <c r="M470" s="86"/>
      <c r="N470" s="86"/>
      <c r="O470" s="86"/>
    </row>
    <row r="471" spans="2:15" ht="12.75">
      <c r="B471" s="76"/>
      <c r="C471" s="76"/>
      <c r="D471" s="82"/>
      <c r="E471" s="87"/>
      <c r="F471" s="87"/>
      <c r="G471" s="87"/>
      <c r="H471" s="87"/>
      <c r="I471" s="87"/>
      <c r="J471" s="87"/>
      <c r="K471" s="88"/>
      <c r="L471" s="76"/>
      <c r="M471" s="89"/>
      <c r="N471" s="89"/>
      <c r="O471" s="89"/>
    </row>
    <row r="472" spans="2:15" ht="12.75">
      <c r="B472" s="76"/>
      <c r="C472" s="76"/>
      <c r="D472" s="82"/>
      <c r="E472" s="87"/>
      <c r="F472" s="87"/>
      <c r="G472" s="87"/>
      <c r="H472" s="87"/>
      <c r="I472" s="87"/>
      <c r="J472" s="87"/>
      <c r="K472" s="88"/>
      <c r="L472" s="76"/>
      <c r="M472" s="89"/>
      <c r="N472" s="89"/>
      <c r="O472" s="89"/>
    </row>
    <row r="473" spans="2:15" ht="12.75">
      <c r="B473" s="76"/>
      <c r="C473" s="76"/>
      <c r="D473" s="82"/>
      <c r="E473" s="87"/>
      <c r="F473" s="87"/>
      <c r="G473" s="87"/>
      <c r="H473" s="87"/>
      <c r="I473" s="87"/>
      <c r="J473" s="87"/>
      <c r="K473" s="88"/>
      <c r="L473" s="76"/>
      <c r="M473" s="89"/>
      <c r="N473" s="89"/>
      <c r="O473" s="89"/>
    </row>
    <row r="474" spans="2:15" ht="12.75">
      <c r="B474" s="76"/>
      <c r="C474" s="76"/>
      <c r="D474" s="82"/>
      <c r="E474" s="87"/>
      <c r="F474" s="87"/>
      <c r="G474" s="87"/>
      <c r="H474" s="87"/>
      <c r="I474" s="87"/>
      <c r="J474" s="87"/>
      <c r="K474" s="88"/>
      <c r="L474" s="76"/>
      <c r="M474" s="89"/>
      <c r="N474" s="89"/>
      <c r="O474" s="89"/>
    </row>
    <row r="475" spans="2:15" ht="12.75">
      <c r="B475" s="76"/>
      <c r="C475" s="76"/>
      <c r="D475" s="82"/>
      <c r="E475" s="87"/>
      <c r="F475" s="87"/>
      <c r="G475" s="87"/>
      <c r="H475" s="87"/>
      <c r="I475" s="87"/>
      <c r="J475" s="87"/>
      <c r="K475" s="88"/>
      <c r="L475" s="76"/>
      <c r="M475" s="89"/>
      <c r="N475" s="89"/>
      <c r="O475" s="72">
        <v>13</v>
      </c>
    </row>
    <row r="476" spans="4:15" ht="12.75">
      <c r="D476" s="276"/>
      <c r="E476" s="126" t="s">
        <v>304</v>
      </c>
      <c r="F476" s="127"/>
      <c r="G476" s="127"/>
      <c r="H476" s="127"/>
      <c r="I476" s="127"/>
      <c r="J476" s="127"/>
      <c r="K476" s="128"/>
      <c r="L476" s="127"/>
      <c r="M476" s="279"/>
      <c r="N476" s="279"/>
      <c r="O476" s="279"/>
    </row>
    <row r="477" spans="4:15" ht="12.75">
      <c r="D477" s="276"/>
      <c r="E477" s="126"/>
      <c r="F477" s="127"/>
      <c r="G477" s="127"/>
      <c r="H477" s="127"/>
      <c r="I477" s="127"/>
      <c r="J477" s="127"/>
      <c r="K477" s="128"/>
      <c r="L477" s="127"/>
      <c r="M477" s="279"/>
      <c r="N477" s="279"/>
      <c r="O477" s="279"/>
    </row>
    <row r="478" spans="2:15" ht="12.75">
      <c r="B478" s="76"/>
      <c r="C478" s="76"/>
      <c r="D478" s="78"/>
      <c r="E478" s="56" t="s">
        <v>305</v>
      </c>
      <c r="F478" s="59"/>
      <c r="G478" s="59"/>
      <c r="H478" s="59"/>
      <c r="I478" s="59"/>
      <c r="J478" s="59"/>
      <c r="K478" s="79"/>
      <c r="L478" s="28"/>
      <c r="M478" s="77"/>
      <c r="N478" s="77"/>
      <c r="O478" s="77"/>
    </row>
    <row r="479" spans="2:15" ht="12.75">
      <c r="B479" s="76"/>
      <c r="C479" s="76"/>
      <c r="D479" s="78"/>
      <c r="E479" s="59" t="s">
        <v>171</v>
      </c>
      <c r="F479" s="59"/>
      <c r="G479" s="59"/>
      <c r="H479" s="59"/>
      <c r="I479" s="59"/>
      <c r="J479" s="59"/>
      <c r="K479" s="79"/>
      <c r="L479" s="28"/>
      <c r="M479" s="77"/>
      <c r="N479" s="77"/>
      <c r="O479" s="77"/>
    </row>
    <row r="480" spans="2:15" ht="12.75">
      <c r="B480" s="76"/>
      <c r="C480" s="76"/>
      <c r="D480" s="55">
        <v>3</v>
      </c>
      <c r="E480" s="59" t="s">
        <v>45</v>
      </c>
      <c r="F480" s="59"/>
      <c r="G480" s="59"/>
      <c r="H480" s="42"/>
      <c r="I480" s="59"/>
      <c r="J480" s="59"/>
      <c r="K480" s="57">
        <f>K481</f>
        <v>500</v>
      </c>
      <c r="L480" s="57"/>
      <c r="M480" s="57">
        <f>M481</f>
        <v>0</v>
      </c>
      <c r="N480" s="57"/>
      <c r="O480" s="57">
        <f>O481</f>
        <v>500</v>
      </c>
    </row>
    <row r="481" spans="2:15" ht="12.75" customHeight="1">
      <c r="B481" s="76"/>
      <c r="C481" s="76"/>
      <c r="D481" s="55">
        <v>38</v>
      </c>
      <c r="E481" s="59" t="s">
        <v>82</v>
      </c>
      <c r="F481" s="59"/>
      <c r="G481" s="59"/>
      <c r="H481" s="33"/>
      <c r="I481" s="59"/>
      <c r="J481" s="59"/>
      <c r="K481" s="79">
        <f>K482</f>
        <v>500</v>
      </c>
      <c r="L481" s="28"/>
      <c r="M481" s="77">
        <f>M482</f>
        <v>0</v>
      </c>
      <c r="N481" s="77"/>
      <c r="O481" s="77">
        <f>O482</f>
        <v>500</v>
      </c>
    </row>
    <row r="482" spans="2:15" ht="12.75">
      <c r="B482" s="76"/>
      <c r="C482" s="76"/>
      <c r="D482" s="78">
        <v>381</v>
      </c>
      <c r="E482" s="59" t="s">
        <v>61</v>
      </c>
      <c r="F482" s="59"/>
      <c r="G482" s="59"/>
      <c r="H482" s="59"/>
      <c r="I482" s="59"/>
      <c r="J482" s="59"/>
      <c r="K482" s="79">
        <v>500</v>
      </c>
      <c r="L482" s="28"/>
      <c r="M482" s="77">
        <v>0</v>
      </c>
      <c r="N482" s="77"/>
      <c r="O482" s="77">
        <f>K482+M482</f>
        <v>500</v>
      </c>
    </row>
    <row r="483" spans="2:15" ht="12.75">
      <c r="B483" s="76"/>
      <c r="C483" s="76"/>
      <c r="D483" s="78"/>
      <c r="E483" s="56" t="s">
        <v>306</v>
      </c>
      <c r="F483" s="59"/>
      <c r="G483" s="59"/>
      <c r="H483" s="59"/>
      <c r="I483" s="59"/>
      <c r="J483" s="59"/>
      <c r="K483" s="79"/>
      <c r="L483" s="28"/>
      <c r="M483" s="77"/>
      <c r="N483" s="77"/>
      <c r="O483" s="77"/>
    </row>
    <row r="484" spans="2:15" ht="12.75">
      <c r="B484" s="76"/>
      <c r="C484" s="76"/>
      <c r="D484" s="78"/>
      <c r="E484" s="59" t="s">
        <v>172</v>
      </c>
      <c r="F484" s="59"/>
      <c r="G484" s="59"/>
      <c r="H484" s="42"/>
      <c r="I484" s="59"/>
      <c r="J484" s="59"/>
      <c r="K484" s="79"/>
      <c r="L484" s="28"/>
      <c r="M484" s="77"/>
      <c r="N484" s="77"/>
      <c r="O484" s="77"/>
    </row>
    <row r="485" spans="2:15" ht="12.75" customHeight="1">
      <c r="B485" s="76"/>
      <c r="C485" s="76"/>
      <c r="D485" s="55">
        <v>3</v>
      </c>
      <c r="E485" s="59" t="s">
        <v>45</v>
      </c>
      <c r="F485" s="59"/>
      <c r="G485" s="59"/>
      <c r="H485" s="33"/>
      <c r="I485" s="59"/>
      <c r="J485" s="59"/>
      <c r="K485" s="57">
        <f>K486</f>
        <v>7000</v>
      </c>
      <c r="L485" s="57"/>
      <c r="M485" s="57">
        <f>M486</f>
        <v>0</v>
      </c>
      <c r="N485" s="57"/>
      <c r="O485" s="57">
        <f>O486</f>
        <v>7000</v>
      </c>
    </row>
    <row r="486" spans="2:15" ht="12.75">
      <c r="B486" s="76"/>
      <c r="C486" s="76"/>
      <c r="D486" s="55">
        <v>38</v>
      </c>
      <c r="E486" s="59" t="s">
        <v>82</v>
      </c>
      <c r="F486" s="59"/>
      <c r="G486" s="59"/>
      <c r="H486" s="59"/>
      <c r="I486" s="59"/>
      <c r="J486" s="59"/>
      <c r="K486" s="79">
        <f>K487</f>
        <v>7000</v>
      </c>
      <c r="L486" s="28"/>
      <c r="M486" s="77">
        <f>M487</f>
        <v>0</v>
      </c>
      <c r="N486" s="77"/>
      <c r="O486" s="77">
        <f>O487</f>
        <v>7000</v>
      </c>
    </row>
    <row r="487" spans="2:15" ht="12.75">
      <c r="B487" s="76"/>
      <c r="C487" s="76"/>
      <c r="D487" s="78">
        <v>381</v>
      </c>
      <c r="E487" s="59" t="s">
        <v>61</v>
      </c>
      <c r="F487" s="59"/>
      <c r="G487" s="59"/>
      <c r="H487" s="59"/>
      <c r="I487" s="59"/>
      <c r="J487" s="59"/>
      <c r="K487" s="79">
        <v>7000</v>
      </c>
      <c r="L487" s="28"/>
      <c r="M487" s="77">
        <v>0</v>
      </c>
      <c r="N487" s="77"/>
      <c r="O487" s="77">
        <f>K487+M487</f>
        <v>7000</v>
      </c>
    </row>
    <row r="488" spans="2:15" ht="12.75">
      <c r="B488" s="76"/>
      <c r="C488" s="76"/>
      <c r="D488" s="78"/>
      <c r="E488" s="56" t="s">
        <v>307</v>
      </c>
      <c r="F488" s="59"/>
      <c r="G488" s="48"/>
      <c r="H488" s="42"/>
      <c r="I488" s="59"/>
      <c r="J488" s="59"/>
      <c r="K488" s="79"/>
      <c r="L488" s="28"/>
      <c r="M488" s="77"/>
      <c r="N488" s="77"/>
      <c r="O488" s="77"/>
    </row>
    <row r="489" spans="2:15" ht="12.75" customHeight="1">
      <c r="B489" s="76"/>
      <c r="C489" s="76"/>
      <c r="D489" s="78"/>
      <c r="E489" s="59" t="s">
        <v>174</v>
      </c>
      <c r="F489" s="59"/>
      <c r="G489" s="59"/>
      <c r="H489" s="33"/>
      <c r="I489" s="59"/>
      <c r="J489" s="59"/>
      <c r="K489" s="79"/>
      <c r="L489" s="28"/>
      <c r="M489" s="77"/>
      <c r="N489" s="77"/>
      <c r="O489" s="77"/>
    </row>
    <row r="490" spans="2:15" ht="12.75">
      <c r="B490" s="76"/>
      <c r="C490" s="76"/>
      <c r="D490" s="55">
        <v>3</v>
      </c>
      <c r="E490" s="59" t="s">
        <v>45</v>
      </c>
      <c r="F490" s="59"/>
      <c r="G490" s="59"/>
      <c r="H490" s="59"/>
      <c r="I490" s="59"/>
      <c r="J490" s="59"/>
      <c r="K490" s="57">
        <f>K491</f>
        <v>500</v>
      </c>
      <c r="L490" s="57"/>
      <c r="M490" s="57">
        <f>M491</f>
        <v>0</v>
      </c>
      <c r="N490" s="57"/>
      <c r="O490" s="57">
        <f>O491</f>
        <v>500</v>
      </c>
    </row>
    <row r="491" spans="2:15" ht="12.75">
      <c r="B491" s="76"/>
      <c r="C491" s="76"/>
      <c r="D491" s="55">
        <v>38</v>
      </c>
      <c r="E491" s="59" t="s">
        <v>82</v>
      </c>
      <c r="F491" s="59"/>
      <c r="G491" s="59"/>
      <c r="H491" s="59"/>
      <c r="I491" s="59"/>
      <c r="J491" s="59"/>
      <c r="K491" s="79">
        <f>K492</f>
        <v>500</v>
      </c>
      <c r="L491" s="28"/>
      <c r="M491" s="77">
        <f>M492</f>
        <v>0</v>
      </c>
      <c r="N491" s="77"/>
      <c r="O491" s="77">
        <f>O492</f>
        <v>500</v>
      </c>
    </row>
    <row r="492" spans="2:15" ht="12.75">
      <c r="B492" s="76"/>
      <c r="C492" s="76"/>
      <c r="D492" s="78">
        <v>381</v>
      </c>
      <c r="E492" s="59" t="s">
        <v>61</v>
      </c>
      <c r="F492" s="59"/>
      <c r="G492" s="59"/>
      <c r="H492" s="59"/>
      <c r="I492" s="59"/>
      <c r="J492" s="59"/>
      <c r="K492" s="79">
        <v>500</v>
      </c>
      <c r="L492" s="28"/>
      <c r="M492" s="77">
        <v>0</v>
      </c>
      <c r="N492" s="77"/>
      <c r="O492" s="77">
        <f>K492+M492</f>
        <v>500</v>
      </c>
    </row>
    <row r="493" spans="2:15" ht="12.75">
      <c r="B493" s="76"/>
      <c r="C493" s="76"/>
      <c r="D493" s="78"/>
      <c r="E493" s="59" t="s">
        <v>175</v>
      </c>
      <c r="F493" s="59"/>
      <c r="G493" s="59"/>
      <c r="H493" s="33"/>
      <c r="I493" s="59"/>
      <c r="J493" s="59"/>
      <c r="K493" s="79"/>
      <c r="L493" s="28"/>
      <c r="M493" s="77"/>
      <c r="N493" s="77"/>
      <c r="O493" s="77"/>
    </row>
    <row r="494" spans="2:15" ht="12.75">
      <c r="B494" s="76"/>
      <c r="C494" s="76"/>
      <c r="D494" s="55">
        <v>3</v>
      </c>
      <c r="E494" s="59" t="s">
        <v>45</v>
      </c>
      <c r="F494" s="59"/>
      <c r="G494" s="59"/>
      <c r="H494" s="33"/>
      <c r="I494" s="59"/>
      <c r="J494" s="59"/>
      <c r="K494" s="57">
        <f>K495</f>
        <v>500</v>
      </c>
      <c r="L494" s="57"/>
      <c r="M494" s="57">
        <f>M495</f>
        <v>0</v>
      </c>
      <c r="N494" s="57"/>
      <c r="O494" s="57">
        <f>O495</f>
        <v>500</v>
      </c>
    </row>
    <row r="495" spans="2:15" ht="12.75">
      <c r="B495" s="76"/>
      <c r="C495" s="76"/>
      <c r="D495" s="55">
        <v>38</v>
      </c>
      <c r="E495" s="59" t="s">
        <v>82</v>
      </c>
      <c r="F495" s="59"/>
      <c r="G495" s="59"/>
      <c r="H495" s="33"/>
      <c r="I495" s="59"/>
      <c r="J495" s="59"/>
      <c r="K495" s="79">
        <f>K496</f>
        <v>500</v>
      </c>
      <c r="L495" s="28"/>
      <c r="M495" s="77">
        <f>M496</f>
        <v>0</v>
      </c>
      <c r="N495" s="77"/>
      <c r="O495" s="77">
        <f>O496</f>
        <v>500</v>
      </c>
    </row>
    <row r="496" spans="2:15" ht="12.75">
      <c r="B496" s="76"/>
      <c r="C496" s="76"/>
      <c r="D496" s="78">
        <v>381</v>
      </c>
      <c r="E496" s="59" t="s">
        <v>61</v>
      </c>
      <c r="F496" s="59"/>
      <c r="G496" s="59"/>
      <c r="H496" s="33"/>
      <c r="I496" s="59"/>
      <c r="J496" s="59"/>
      <c r="K496" s="79">
        <v>500</v>
      </c>
      <c r="L496" s="28"/>
      <c r="M496" s="77">
        <v>0</v>
      </c>
      <c r="N496" s="77"/>
      <c r="O496" s="77">
        <f>K496+M496</f>
        <v>500</v>
      </c>
    </row>
    <row r="497" spans="2:15" ht="12.75">
      <c r="B497" s="76"/>
      <c r="C497" s="76"/>
      <c r="D497" s="78"/>
      <c r="E497" s="56" t="s">
        <v>308</v>
      </c>
      <c r="F497" s="59"/>
      <c r="G497" s="59"/>
      <c r="H497" s="33"/>
      <c r="I497" s="59"/>
      <c r="J497" s="59"/>
      <c r="K497" s="79"/>
      <c r="L497" s="28"/>
      <c r="M497" s="77"/>
      <c r="N497" s="77"/>
      <c r="O497" s="77"/>
    </row>
    <row r="498" spans="2:15" ht="12.75">
      <c r="B498" s="76"/>
      <c r="C498" s="76"/>
      <c r="D498" s="55">
        <v>3</v>
      </c>
      <c r="E498" s="59" t="s">
        <v>45</v>
      </c>
      <c r="F498" s="59"/>
      <c r="G498" s="59"/>
      <c r="H498" s="33"/>
      <c r="I498" s="59"/>
      <c r="J498" s="59"/>
      <c r="K498" s="57">
        <f>K499</f>
        <v>2000</v>
      </c>
      <c r="L498" s="57"/>
      <c r="M498" s="57">
        <f>M499</f>
        <v>0</v>
      </c>
      <c r="N498" s="57"/>
      <c r="O498" s="57">
        <f>O499</f>
        <v>2000</v>
      </c>
    </row>
    <row r="499" spans="2:15" ht="24.75" customHeight="1">
      <c r="B499" s="76"/>
      <c r="C499" s="39"/>
      <c r="D499" s="23">
        <v>37</v>
      </c>
      <c r="E499" s="316" t="s">
        <v>58</v>
      </c>
      <c r="F499" s="316"/>
      <c r="G499" s="316"/>
      <c r="H499" s="316"/>
      <c r="I499" s="316"/>
      <c r="J499" s="316"/>
      <c r="K499" s="35">
        <f>K500</f>
        <v>2000</v>
      </c>
      <c r="L499" s="28"/>
      <c r="M499" s="37">
        <f>M500</f>
        <v>0</v>
      </c>
      <c r="N499" s="37"/>
      <c r="O499" s="37">
        <f>O500</f>
        <v>2000</v>
      </c>
    </row>
    <row r="500" spans="2:15" ht="12.75" customHeight="1">
      <c r="B500" s="76"/>
      <c r="C500" s="76"/>
      <c r="D500" s="78">
        <v>372</v>
      </c>
      <c r="E500" s="59" t="s">
        <v>59</v>
      </c>
      <c r="F500" s="59"/>
      <c r="G500" s="59"/>
      <c r="H500" s="33"/>
      <c r="I500" s="59"/>
      <c r="J500" s="59"/>
      <c r="K500" s="79">
        <v>2000</v>
      </c>
      <c r="L500" s="28"/>
      <c r="M500" s="37">
        <v>0</v>
      </c>
      <c r="N500" s="37"/>
      <c r="O500" s="37">
        <f>K500+M500</f>
        <v>2000</v>
      </c>
    </row>
    <row r="501" spans="2:15" ht="12.75" customHeight="1">
      <c r="B501" s="76"/>
      <c r="C501" s="76"/>
      <c r="D501" s="78"/>
      <c r="E501" s="56" t="s">
        <v>309</v>
      </c>
      <c r="F501" s="59"/>
      <c r="G501" s="59"/>
      <c r="H501" s="36"/>
      <c r="I501" s="59"/>
      <c r="J501" s="59"/>
      <c r="K501" s="79"/>
      <c r="L501" s="28"/>
      <c r="M501" s="77"/>
      <c r="N501" s="77"/>
      <c r="O501" s="77"/>
    </row>
    <row r="502" spans="2:15" ht="12.75">
      <c r="B502" s="76"/>
      <c r="C502" s="76"/>
      <c r="D502" s="55">
        <v>3</v>
      </c>
      <c r="E502" s="59" t="s">
        <v>45</v>
      </c>
      <c r="F502" s="59"/>
      <c r="G502" s="59"/>
      <c r="H502" s="33"/>
      <c r="I502" s="59"/>
      <c r="J502" s="59"/>
      <c r="K502" s="57">
        <f>K503</f>
        <v>10000</v>
      </c>
      <c r="L502" s="57"/>
      <c r="M502" s="57">
        <f>M503</f>
        <v>0</v>
      </c>
      <c r="N502" s="57"/>
      <c r="O502" s="57">
        <f>O503</f>
        <v>10000</v>
      </c>
    </row>
    <row r="503" spans="2:15" ht="24.75" customHeight="1">
      <c r="B503" s="76"/>
      <c r="C503" s="39"/>
      <c r="D503" s="23">
        <v>37</v>
      </c>
      <c r="E503" s="316" t="s">
        <v>58</v>
      </c>
      <c r="F503" s="316"/>
      <c r="G503" s="316"/>
      <c r="H503" s="316"/>
      <c r="I503" s="316"/>
      <c r="J503" s="316"/>
      <c r="K503" s="35">
        <f>K504</f>
        <v>10000</v>
      </c>
      <c r="L503" s="28"/>
      <c r="M503" s="37">
        <f>M504</f>
        <v>0</v>
      </c>
      <c r="N503" s="37"/>
      <c r="O503" s="37">
        <f>O504</f>
        <v>10000</v>
      </c>
    </row>
    <row r="504" spans="2:15" ht="12.75" customHeight="1">
      <c r="B504" s="76"/>
      <c r="C504" s="76"/>
      <c r="D504" s="78">
        <v>372</v>
      </c>
      <c r="E504" s="59" t="s">
        <v>59</v>
      </c>
      <c r="F504" s="59"/>
      <c r="G504" s="59"/>
      <c r="H504" s="33"/>
      <c r="I504" s="59"/>
      <c r="J504" s="59"/>
      <c r="K504" s="79">
        <v>10000</v>
      </c>
      <c r="L504" s="28"/>
      <c r="M504" s="37">
        <v>0</v>
      </c>
      <c r="N504" s="37"/>
      <c r="O504" s="37">
        <f>K504+M504</f>
        <v>10000</v>
      </c>
    </row>
    <row r="505" spans="2:15" ht="12.75" customHeight="1">
      <c r="B505" s="76"/>
      <c r="C505" s="76"/>
      <c r="D505" s="78"/>
      <c r="E505" s="59"/>
      <c r="F505" s="59"/>
      <c r="G505" s="59"/>
      <c r="H505" s="33"/>
      <c r="I505" s="59"/>
      <c r="J505" s="59"/>
      <c r="K505" s="79"/>
      <c r="L505" s="28"/>
      <c r="M505" s="37"/>
      <c r="N505" s="37"/>
      <c r="O505" s="37"/>
    </row>
    <row r="506" spans="2:15" ht="12.75" customHeight="1">
      <c r="B506" s="76"/>
      <c r="C506" s="76"/>
      <c r="D506" s="78"/>
      <c r="E506" s="56" t="s">
        <v>310</v>
      </c>
      <c r="F506" s="59"/>
      <c r="G506" s="59"/>
      <c r="H506" s="36"/>
      <c r="I506" s="59"/>
      <c r="J506" s="59"/>
      <c r="K506" s="79"/>
      <c r="L506" s="28"/>
      <c r="M506" s="77"/>
      <c r="N506" s="77"/>
      <c r="O506" s="77"/>
    </row>
    <row r="507" spans="2:15" ht="12.75">
      <c r="B507" s="76"/>
      <c r="C507" s="76"/>
      <c r="D507" s="78"/>
      <c r="E507" s="59" t="s">
        <v>178</v>
      </c>
      <c r="F507" s="59"/>
      <c r="G507" s="59"/>
      <c r="H507" s="59"/>
      <c r="I507" s="59"/>
      <c r="J507" s="59"/>
      <c r="K507" s="79"/>
      <c r="L507" s="28"/>
      <c r="M507" s="77"/>
      <c r="N507" s="77"/>
      <c r="O507" s="77"/>
    </row>
    <row r="508" spans="2:15" ht="12.75">
      <c r="B508" s="76"/>
      <c r="C508" s="76"/>
      <c r="D508" s="55">
        <v>3</v>
      </c>
      <c r="E508" s="59" t="s">
        <v>45</v>
      </c>
      <c r="F508" s="59"/>
      <c r="G508" s="59"/>
      <c r="H508" s="59"/>
      <c r="I508" s="59"/>
      <c r="J508" s="59"/>
      <c r="K508" s="57">
        <f>K509</f>
        <v>20000</v>
      </c>
      <c r="L508" s="57"/>
      <c r="M508" s="57">
        <f>M509</f>
        <v>5000</v>
      </c>
      <c r="N508" s="57"/>
      <c r="O508" s="57">
        <f>O509</f>
        <v>25000</v>
      </c>
    </row>
    <row r="509" spans="2:15" ht="12.75" customHeight="1">
      <c r="B509" s="76"/>
      <c r="C509" s="39"/>
      <c r="D509" s="23">
        <v>37</v>
      </c>
      <c r="E509" s="312" t="s">
        <v>179</v>
      </c>
      <c r="F509" s="312"/>
      <c r="G509" s="312"/>
      <c r="H509" s="312"/>
      <c r="I509" s="312"/>
      <c r="J509" s="312"/>
      <c r="K509" s="35">
        <f>K510</f>
        <v>20000</v>
      </c>
      <c r="L509" s="28"/>
      <c r="M509" s="37">
        <f>M510</f>
        <v>5000</v>
      </c>
      <c r="N509" s="37"/>
      <c r="O509" s="37">
        <f>O510</f>
        <v>25000</v>
      </c>
    </row>
    <row r="510" spans="2:15" ht="12.75">
      <c r="B510" s="76"/>
      <c r="C510" s="76"/>
      <c r="D510" s="78">
        <v>372</v>
      </c>
      <c r="E510" s="33" t="s">
        <v>59</v>
      </c>
      <c r="F510" s="48"/>
      <c r="G510" s="118"/>
      <c r="H510" s="118"/>
      <c r="I510" s="118"/>
      <c r="J510" s="59"/>
      <c r="K510" s="79">
        <v>20000</v>
      </c>
      <c r="L510" s="28"/>
      <c r="M510" s="77">
        <v>5000</v>
      </c>
      <c r="N510" s="77"/>
      <c r="O510" s="77">
        <f>K510+M510</f>
        <v>25000</v>
      </c>
    </row>
    <row r="511" spans="2:15" ht="12.75" customHeight="1">
      <c r="B511" s="76"/>
      <c r="C511" s="76"/>
      <c r="D511" s="94"/>
      <c r="E511" s="83"/>
      <c r="F511" s="83"/>
      <c r="G511" s="83"/>
      <c r="H511" s="51"/>
      <c r="I511" s="83"/>
      <c r="J511" s="83"/>
      <c r="K511" s="84"/>
      <c r="L511" s="85"/>
      <c r="M511" s="86"/>
      <c r="N511" s="86"/>
      <c r="O511" s="116">
        <v>14</v>
      </c>
    </row>
    <row r="512" spans="2:15" ht="12.75">
      <c r="B512" s="76"/>
      <c r="C512" s="76"/>
      <c r="D512" s="277"/>
      <c r="E512" s="278" t="s">
        <v>180</v>
      </c>
      <c r="F512" s="278"/>
      <c r="G512" s="278"/>
      <c r="H512" s="278"/>
      <c r="I512" s="278"/>
      <c r="J512" s="278"/>
      <c r="K512" s="128"/>
      <c r="L512" s="127"/>
      <c r="M512" s="279"/>
      <c r="N512" s="279"/>
      <c r="O512" s="279"/>
    </row>
    <row r="513" spans="2:15" ht="12.75">
      <c r="B513" s="76"/>
      <c r="C513" s="76"/>
      <c r="D513" s="55">
        <v>3</v>
      </c>
      <c r="E513" s="59" t="s">
        <v>45</v>
      </c>
      <c r="F513" s="59"/>
      <c r="G513" s="59"/>
      <c r="H513" s="59"/>
      <c r="I513" s="59"/>
      <c r="J513" s="59"/>
      <c r="K513" s="57">
        <f>K514</f>
        <v>1000</v>
      </c>
      <c r="L513" s="57"/>
      <c r="M513" s="57">
        <f>M514</f>
        <v>0</v>
      </c>
      <c r="N513" s="57"/>
      <c r="O513" s="57">
        <f>O514</f>
        <v>1000</v>
      </c>
    </row>
    <row r="514" spans="2:15" ht="12.75" customHeight="1">
      <c r="B514" s="76"/>
      <c r="C514" s="39"/>
      <c r="D514" s="23">
        <v>37</v>
      </c>
      <c r="E514" s="312" t="s">
        <v>179</v>
      </c>
      <c r="F514" s="312"/>
      <c r="G514" s="312"/>
      <c r="H514" s="312"/>
      <c r="I514" s="312"/>
      <c r="J514" s="312"/>
      <c r="K514" s="35">
        <f>K515</f>
        <v>1000</v>
      </c>
      <c r="L514" s="28"/>
      <c r="M514" s="37">
        <f>M515</f>
        <v>0</v>
      </c>
      <c r="N514" s="37"/>
      <c r="O514" s="37">
        <f>O515</f>
        <v>1000</v>
      </c>
    </row>
    <row r="515" spans="2:15" ht="12.75">
      <c r="B515" s="76"/>
      <c r="C515" s="76"/>
      <c r="D515" s="78">
        <v>372</v>
      </c>
      <c r="E515" s="33" t="s">
        <v>59</v>
      </c>
      <c r="F515" s="48"/>
      <c r="G515" s="118"/>
      <c r="H515" s="118"/>
      <c r="I515" s="118"/>
      <c r="J515" s="59"/>
      <c r="K515" s="79">
        <v>1000</v>
      </c>
      <c r="L515" s="28"/>
      <c r="M515" s="77">
        <v>0</v>
      </c>
      <c r="N515" s="77"/>
      <c r="O515" s="77">
        <f>K515+M515</f>
        <v>1000</v>
      </c>
    </row>
    <row r="516" spans="2:15" ht="12.75">
      <c r="B516" s="76"/>
      <c r="C516" s="76"/>
      <c r="D516" s="78"/>
      <c r="E516" s="59" t="s">
        <v>181</v>
      </c>
      <c r="F516" s="59"/>
      <c r="G516" s="59"/>
      <c r="H516" s="59"/>
      <c r="I516" s="59"/>
      <c r="J516" s="59"/>
      <c r="K516" s="79"/>
      <c r="L516" s="28"/>
      <c r="M516" s="77"/>
      <c r="N516" s="77"/>
      <c r="O516" s="77"/>
    </row>
    <row r="517" spans="2:15" ht="12.75">
      <c r="B517" s="76"/>
      <c r="C517" s="76"/>
      <c r="D517" s="55">
        <v>3</v>
      </c>
      <c r="E517" s="59" t="s">
        <v>45</v>
      </c>
      <c r="F517" s="59"/>
      <c r="G517" s="59"/>
      <c r="H517" s="59"/>
      <c r="I517" s="59"/>
      <c r="J517" s="59"/>
      <c r="K517" s="57">
        <f>K518</f>
        <v>1000</v>
      </c>
      <c r="L517" s="57"/>
      <c r="M517" s="57">
        <f>M518</f>
        <v>0</v>
      </c>
      <c r="N517" s="57"/>
      <c r="O517" s="57">
        <f>O518</f>
        <v>1000</v>
      </c>
    </row>
    <row r="518" spans="2:15" ht="24.75" customHeight="1">
      <c r="B518" s="76"/>
      <c r="C518" s="39"/>
      <c r="D518" s="23">
        <v>37</v>
      </c>
      <c r="E518" s="312" t="s">
        <v>58</v>
      </c>
      <c r="F518" s="312"/>
      <c r="G518" s="312"/>
      <c r="H518" s="312"/>
      <c r="I518" s="312"/>
      <c r="J518" s="312"/>
      <c r="K518" s="35">
        <f>K519</f>
        <v>1000</v>
      </c>
      <c r="L518" s="28"/>
      <c r="M518" s="37">
        <f>M519</f>
        <v>0</v>
      </c>
      <c r="N518" s="37"/>
      <c r="O518" s="37">
        <f>O519</f>
        <v>1000</v>
      </c>
    </row>
    <row r="519" spans="2:15" ht="12.75">
      <c r="B519" s="76"/>
      <c r="C519" s="76"/>
      <c r="D519" s="78">
        <v>372</v>
      </c>
      <c r="E519" s="33" t="s">
        <v>59</v>
      </c>
      <c r="F519" s="100"/>
      <c r="G519" s="118"/>
      <c r="H519" s="118"/>
      <c r="I519" s="118"/>
      <c r="J519" s="59"/>
      <c r="K519" s="79">
        <v>1000</v>
      </c>
      <c r="L519" s="28"/>
      <c r="M519" s="77">
        <v>0</v>
      </c>
      <c r="N519" s="77"/>
      <c r="O519" s="77">
        <f>K519+M519</f>
        <v>1000</v>
      </c>
    </row>
    <row r="520" spans="2:15" ht="12.75">
      <c r="B520" s="76"/>
      <c r="C520" s="76"/>
      <c r="D520" s="78"/>
      <c r="E520" s="56" t="s">
        <v>311</v>
      </c>
      <c r="F520" s="59"/>
      <c r="G520" s="59"/>
      <c r="H520" s="59"/>
      <c r="I520" s="59"/>
      <c r="J520" s="59"/>
      <c r="K520" s="79"/>
      <c r="L520" s="28"/>
      <c r="M520" s="77"/>
      <c r="N520" s="77"/>
      <c r="O520" s="77"/>
    </row>
    <row r="521" spans="2:15" ht="12.75">
      <c r="B521" s="76"/>
      <c r="C521" s="76"/>
      <c r="D521" s="55">
        <v>3</v>
      </c>
      <c r="E521" s="59" t="s">
        <v>45</v>
      </c>
      <c r="F521" s="59"/>
      <c r="G521" s="59"/>
      <c r="H521" s="59"/>
      <c r="I521" s="59"/>
      <c r="J521" s="59"/>
      <c r="K521" s="57">
        <f>K522</f>
        <v>30000</v>
      </c>
      <c r="L521" s="57"/>
      <c r="M521" s="57">
        <f>M522</f>
        <v>0</v>
      </c>
      <c r="N521" s="57"/>
      <c r="O521" s="57">
        <f>O522</f>
        <v>30000</v>
      </c>
    </row>
    <row r="522" spans="2:15" ht="27" customHeight="1">
      <c r="B522" s="76"/>
      <c r="C522" s="39"/>
      <c r="D522" s="23">
        <v>37</v>
      </c>
      <c r="E522" s="312" t="s">
        <v>58</v>
      </c>
      <c r="F522" s="312"/>
      <c r="G522" s="312"/>
      <c r="H522" s="312"/>
      <c r="I522" s="312"/>
      <c r="J522" s="312"/>
      <c r="K522" s="35">
        <f>K523</f>
        <v>30000</v>
      </c>
      <c r="L522" s="28"/>
      <c r="M522" s="37">
        <f>M523</f>
        <v>0</v>
      </c>
      <c r="N522" s="37"/>
      <c r="O522" s="37">
        <f>O523</f>
        <v>30000</v>
      </c>
    </row>
    <row r="523" spans="2:15" ht="12.75">
      <c r="B523" s="76"/>
      <c r="C523" s="76"/>
      <c r="D523" s="78">
        <v>372</v>
      </c>
      <c r="E523" s="33" t="s">
        <v>59</v>
      </c>
      <c r="F523" s="100"/>
      <c r="G523" s="118"/>
      <c r="H523" s="118"/>
      <c r="I523" s="118"/>
      <c r="J523" s="59"/>
      <c r="K523" s="79">
        <v>30000</v>
      </c>
      <c r="L523" s="28"/>
      <c r="M523" s="37">
        <v>0</v>
      </c>
      <c r="N523" s="37"/>
      <c r="O523" s="37">
        <f>K523+M523</f>
        <v>30000</v>
      </c>
    </row>
    <row r="524" spans="2:15" ht="12.75">
      <c r="B524" s="76"/>
      <c r="C524" s="76"/>
      <c r="D524" s="78"/>
      <c r="E524" s="56" t="s">
        <v>312</v>
      </c>
      <c r="F524" s="59"/>
      <c r="G524" s="59"/>
      <c r="H524" s="59"/>
      <c r="I524" s="59"/>
      <c r="J524" s="59"/>
      <c r="K524" s="79"/>
      <c r="L524" s="28"/>
      <c r="M524" s="77"/>
      <c r="N524" s="77"/>
      <c r="O524" s="77"/>
    </row>
    <row r="525" spans="2:15" ht="12.75">
      <c r="B525" s="76"/>
      <c r="C525" s="76"/>
      <c r="D525" s="55">
        <v>3</v>
      </c>
      <c r="E525" s="59" t="s">
        <v>45</v>
      </c>
      <c r="F525" s="59"/>
      <c r="G525" s="59"/>
      <c r="H525" s="59"/>
      <c r="I525" s="59"/>
      <c r="J525" s="59"/>
      <c r="K525" s="57">
        <f>K526</f>
        <v>15000</v>
      </c>
      <c r="L525" s="57"/>
      <c r="M525" s="57">
        <f>M526</f>
        <v>3000</v>
      </c>
      <c r="N525" s="57"/>
      <c r="O525" s="57">
        <f>O526</f>
        <v>18000</v>
      </c>
    </row>
    <row r="526" spans="2:15" ht="26.25" customHeight="1">
      <c r="B526" s="76"/>
      <c r="C526" s="39"/>
      <c r="D526" s="23">
        <v>37</v>
      </c>
      <c r="E526" s="312" t="s">
        <v>58</v>
      </c>
      <c r="F526" s="312"/>
      <c r="G526" s="312"/>
      <c r="H526" s="312"/>
      <c r="I526" s="312"/>
      <c r="J526" s="312"/>
      <c r="K526" s="35">
        <f>K527</f>
        <v>15000</v>
      </c>
      <c r="L526" s="28"/>
      <c r="M526" s="37">
        <f>M527</f>
        <v>3000</v>
      </c>
      <c r="N526" s="37"/>
      <c r="O526" s="37">
        <f>O527</f>
        <v>18000</v>
      </c>
    </row>
    <row r="527" spans="2:15" ht="12.75">
      <c r="B527" s="76"/>
      <c r="C527" s="76"/>
      <c r="D527" s="78">
        <v>372</v>
      </c>
      <c r="E527" s="33" t="s">
        <v>59</v>
      </c>
      <c r="F527" s="100"/>
      <c r="G527" s="59"/>
      <c r="H527" s="59"/>
      <c r="I527" s="59"/>
      <c r="J527" s="59"/>
      <c r="K527" s="79">
        <v>15000</v>
      </c>
      <c r="L527" s="28"/>
      <c r="M527" s="77">
        <v>3000</v>
      </c>
      <c r="N527" s="77"/>
      <c r="O527" s="77">
        <f>K527+M527</f>
        <v>18000</v>
      </c>
    </row>
    <row r="528" spans="4:15" ht="12.75">
      <c r="D528" s="119"/>
      <c r="E528" s="85"/>
      <c r="F528" s="85"/>
      <c r="G528" s="85"/>
      <c r="H528" s="85"/>
      <c r="I528" s="85"/>
      <c r="J528" s="85"/>
      <c r="K528" s="84"/>
      <c r="L528" s="85"/>
      <c r="M528" s="86"/>
      <c r="N528" s="86"/>
      <c r="O528" s="85"/>
    </row>
    <row r="529" spans="4:15" ht="12.75">
      <c r="D529" s="16"/>
      <c r="E529" s="12" t="s">
        <v>184</v>
      </c>
      <c r="K529" s="2">
        <f>K536+K551+K557+K561+K547+K540</f>
        <v>149000</v>
      </c>
      <c r="L529" s="2"/>
      <c r="M529" s="17">
        <f>M536+M551+M557+M561+M547+M540</f>
        <v>0</v>
      </c>
      <c r="N529" s="17"/>
      <c r="O529" s="17">
        <f>O536+O551+O557+O561+O547+O540</f>
        <v>149000</v>
      </c>
    </row>
    <row r="530" spans="4:15" ht="12.75">
      <c r="D530" s="16"/>
      <c r="E530" s="12" t="s">
        <v>185</v>
      </c>
      <c r="M530" s="17"/>
      <c r="N530" s="17"/>
      <c r="O530" s="17"/>
    </row>
    <row r="531" spans="4:5" ht="12.75">
      <c r="D531" s="16"/>
      <c r="E531" s="12" t="s">
        <v>186</v>
      </c>
    </row>
    <row r="532" spans="4:5" ht="12.75">
      <c r="D532" s="16"/>
      <c r="E532" s="12" t="s">
        <v>187</v>
      </c>
    </row>
    <row r="533" spans="4:5" ht="12.75">
      <c r="D533" s="16"/>
      <c r="E533" s="12" t="s">
        <v>313</v>
      </c>
    </row>
    <row r="534" spans="2:15" ht="12.75">
      <c r="B534" s="76"/>
      <c r="C534" s="76"/>
      <c r="D534" s="78"/>
      <c r="E534" s="59" t="s">
        <v>189</v>
      </c>
      <c r="F534" s="59"/>
      <c r="G534" s="59"/>
      <c r="H534" s="59"/>
      <c r="I534" s="59"/>
      <c r="J534" s="59"/>
      <c r="K534" s="79"/>
      <c r="L534" s="28"/>
      <c r="M534" s="28"/>
      <c r="N534" s="28"/>
      <c r="O534" s="28"/>
    </row>
    <row r="535" spans="2:15" ht="12.75">
      <c r="B535" s="76"/>
      <c r="C535" s="76"/>
      <c r="D535" s="78"/>
      <c r="E535" s="56" t="s">
        <v>314</v>
      </c>
      <c r="F535" s="59"/>
      <c r="G535" s="59"/>
      <c r="H535" s="59"/>
      <c r="I535" s="59"/>
      <c r="J535" s="59"/>
      <c r="K535" s="79"/>
      <c r="L535" s="28"/>
      <c r="M535" s="28"/>
      <c r="N535" s="28"/>
      <c r="O535" s="28"/>
    </row>
    <row r="536" spans="2:15" ht="12.75">
      <c r="B536" s="76"/>
      <c r="C536" s="76"/>
      <c r="D536" s="55">
        <v>3</v>
      </c>
      <c r="E536" s="59" t="s">
        <v>45</v>
      </c>
      <c r="F536" s="59"/>
      <c r="G536" s="59"/>
      <c r="H536" s="59"/>
      <c r="I536" s="59"/>
      <c r="J536" s="59"/>
      <c r="K536" s="57">
        <f>K537</f>
        <v>50000</v>
      </c>
      <c r="L536" s="57"/>
      <c r="M536" s="58">
        <f>M537</f>
        <v>0</v>
      </c>
      <c r="N536" s="58"/>
      <c r="O536" s="58">
        <f>O537</f>
        <v>50000</v>
      </c>
    </row>
    <row r="537" spans="2:15" ht="12.75">
      <c r="B537" s="76"/>
      <c r="C537" s="76"/>
      <c r="D537" s="55">
        <v>38</v>
      </c>
      <c r="E537" s="59" t="s">
        <v>82</v>
      </c>
      <c r="F537" s="59"/>
      <c r="G537" s="59"/>
      <c r="H537" s="59"/>
      <c r="I537" s="59"/>
      <c r="J537" s="59"/>
      <c r="K537" s="79">
        <f>K538</f>
        <v>50000</v>
      </c>
      <c r="L537" s="28"/>
      <c r="M537" s="77">
        <f>M538</f>
        <v>0</v>
      </c>
      <c r="N537" s="77"/>
      <c r="O537" s="77">
        <f>O538</f>
        <v>50000</v>
      </c>
    </row>
    <row r="538" spans="2:15" ht="12.75">
      <c r="B538" s="76"/>
      <c r="C538" s="76"/>
      <c r="D538" s="78">
        <v>381</v>
      </c>
      <c r="E538" s="59" t="s">
        <v>61</v>
      </c>
      <c r="F538" s="59"/>
      <c r="G538" s="59"/>
      <c r="H538" s="59"/>
      <c r="I538" s="59"/>
      <c r="J538" s="59"/>
      <c r="K538" s="79">
        <v>50000</v>
      </c>
      <c r="L538" s="28"/>
      <c r="M538" s="77">
        <v>0</v>
      </c>
      <c r="N538" s="77"/>
      <c r="O538" s="77">
        <f>K538+M538</f>
        <v>50000</v>
      </c>
    </row>
    <row r="539" spans="2:15" ht="12.75">
      <c r="B539" s="76"/>
      <c r="C539" s="76"/>
      <c r="D539" s="78"/>
      <c r="E539" s="56" t="s">
        <v>315</v>
      </c>
      <c r="F539" s="59"/>
      <c r="G539" s="59"/>
      <c r="H539" s="59"/>
      <c r="I539" s="59"/>
      <c r="J539" s="59"/>
      <c r="K539" s="79"/>
      <c r="L539" s="28"/>
      <c r="M539" s="77"/>
      <c r="N539" s="77"/>
      <c r="O539" s="77"/>
    </row>
    <row r="540" spans="2:15" ht="12.75">
      <c r="B540" s="76"/>
      <c r="C540" s="76"/>
      <c r="D540" s="55">
        <v>3</v>
      </c>
      <c r="E540" s="59" t="s">
        <v>289</v>
      </c>
      <c r="F540" s="59"/>
      <c r="G540" s="59"/>
      <c r="H540" s="59"/>
      <c r="I540" s="59"/>
      <c r="J540" s="59"/>
      <c r="K540" s="57">
        <f>K541</f>
        <v>6500</v>
      </c>
      <c r="L540" s="56"/>
      <c r="M540" s="58">
        <f>M541</f>
        <v>0</v>
      </c>
      <c r="N540" s="58"/>
      <c r="O540" s="58">
        <f>O541</f>
        <v>6500</v>
      </c>
    </row>
    <row r="541" spans="2:15" ht="12.75">
      <c r="B541" s="76"/>
      <c r="C541" s="76"/>
      <c r="D541" s="55">
        <v>38</v>
      </c>
      <c r="E541" s="59" t="s">
        <v>82</v>
      </c>
      <c r="F541" s="59"/>
      <c r="G541" s="59"/>
      <c r="H541" s="59"/>
      <c r="I541" s="59"/>
      <c r="J541" s="59"/>
      <c r="K541" s="79">
        <f>K543+K542</f>
        <v>6500</v>
      </c>
      <c r="L541" s="28"/>
      <c r="M541" s="77">
        <f>M542+M543</f>
        <v>0</v>
      </c>
      <c r="N541" s="77"/>
      <c r="O541" s="77">
        <f>O542+O543</f>
        <v>6500</v>
      </c>
    </row>
    <row r="542" spans="2:15" ht="12.75">
      <c r="B542" s="76"/>
      <c r="C542" s="76"/>
      <c r="D542" s="60">
        <v>381</v>
      </c>
      <c r="E542" s="59" t="s">
        <v>292</v>
      </c>
      <c r="F542" s="59"/>
      <c r="G542" s="59"/>
      <c r="H542" s="59"/>
      <c r="I542" s="59"/>
      <c r="J542" s="59"/>
      <c r="K542" s="79">
        <v>2500</v>
      </c>
      <c r="L542" s="28"/>
      <c r="M542" s="77">
        <v>0</v>
      </c>
      <c r="N542" s="77"/>
      <c r="O542" s="77">
        <f>K542+M542</f>
        <v>2500</v>
      </c>
    </row>
    <row r="543" spans="2:15" ht="12.75">
      <c r="B543" s="76"/>
      <c r="C543" s="76"/>
      <c r="D543" s="78">
        <v>381</v>
      </c>
      <c r="E543" s="59" t="s">
        <v>293</v>
      </c>
      <c r="F543" s="59"/>
      <c r="G543" s="59"/>
      <c r="H543" s="59"/>
      <c r="I543" s="59"/>
      <c r="J543" s="59"/>
      <c r="K543" s="79">
        <v>4000</v>
      </c>
      <c r="L543" s="28"/>
      <c r="M543" s="77">
        <v>0</v>
      </c>
      <c r="N543" s="77"/>
      <c r="O543" s="77">
        <f>K543+M543</f>
        <v>4000</v>
      </c>
    </row>
    <row r="544" spans="2:15" ht="12.75">
      <c r="B544" s="76"/>
      <c r="C544" s="76"/>
      <c r="D544" s="94"/>
      <c r="E544" s="83"/>
      <c r="F544" s="83"/>
      <c r="G544" s="83"/>
      <c r="H544" s="83"/>
      <c r="I544" s="83"/>
      <c r="J544" s="83"/>
      <c r="K544" s="84"/>
      <c r="L544" s="85"/>
      <c r="M544" s="86"/>
      <c r="N544" s="86"/>
      <c r="O544" s="86"/>
    </row>
    <row r="545" spans="2:15" ht="12.75">
      <c r="B545" s="76"/>
      <c r="C545" s="76"/>
      <c r="D545" s="82"/>
      <c r="E545" s="87"/>
      <c r="F545" s="87"/>
      <c r="G545" s="87"/>
      <c r="H545" s="87"/>
      <c r="I545" s="87"/>
      <c r="J545" s="87"/>
      <c r="K545" s="88"/>
      <c r="L545" s="76"/>
      <c r="M545" s="89"/>
      <c r="N545" s="89"/>
      <c r="O545" s="72">
        <v>15</v>
      </c>
    </row>
    <row r="546" spans="2:15" ht="12.75">
      <c r="B546" s="76"/>
      <c r="C546" s="76"/>
      <c r="D546" s="277"/>
      <c r="E546" s="126" t="s">
        <v>316</v>
      </c>
      <c r="F546" s="278"/>
      <c r="G546" s="278"/>
      <c r="H546" s="278"/>
      <c r="I546" s="278"/>
      <c r="J546" s="278"/>
      <c r="K546" s="128"/>
      <c r="L546" s="127"/>
      <c r="M546" s="279"/>
      <c r="N546" s="279"/>
      <c r="O546" s="279"/>
    </row>
    <row r="547" spans="2:15" ht="12.75">
      <c r="B547" s="76"/>
      <c r="C547" s="76"/>
      <c r="D547" s="55">
        <v>3</v>
      </c>
      <c r="E547" s="59" t="s">
        <v>45</v>
      </c>
      <c r="F547" s="59"/>
      <c r="G547" s="59"/>
      <c r="H547" s="59"/>
      <c r="I547" s="59"/>
      <c r="J547" s="59"/>
      <c r="K547" s="57">
        <f>K548</f>
        <v>90000</v>
      </c>
      <c r="L547" s="56"/>
      <c r="M547" s="58">
        <f>M548</f>
        <v>0</v>
      </c>
      <c r="N547" s="58"/>
      <c r="O547" s="58">
        <f>O548</f>
        <v>90000</v>
      </c>
    </row>
    <row r="548" spans="2:15" ht="12.75">
      <c r="B548" s="76"/>
      <c r="C548" s="76"/>
      <c r="D548" s="55">
        <v>38</v>
      </c>
      <c r="E548" s="59" t="s">
        <v>82</v>
      </c>
      <c r="F548" s="59"/>
      <c r="G548" s="59"/>
      <c r="H548" s="59"/>
      <c r="I548" s="59"/>
      <c r="J548" s="59"/>
      <c r="K548" s="79">
        <f>K549</f>
        <v>90000</v>
      </c>
      <c r="L548" s="28"/>
      <c r="M548" s="77">
        <f>M549</f>
        <v>0</v>
      </c>
      <c r="N548" s="77"/>
      <c r="O548" s="77">
        <f>O549</f>
        <v>90000</v>
      </c>
    </row>
    <row r="549" spans="2:15" ht="12.75">
      <c r="B549" s="76"/>
      <c r="C549" s="76"/>
      <c r="D549" s="78">
        <v>381</v>
      </c>
      <c r="E549" s="59" t="s">
        <v>61</v>
      </c>
      <c r="F549" s="59"/>
      <c r="G549" s="59"/>
      <c r="H549" s="59"/>
      <c r="I549" s="59"/>
      <c r="J549" s="59"/>
      <c r="K549" s="79">
        <v>90000</v>
      </c>
      <c r="L549" s="28"/>
      <c r="M549" s="97">
        <v>0</v>
      </c>
      <c r="N549" s="77"/>
      <c r="O549" s="77">
        <f>K549+M549</f>
        <v>90000</v>
      </c>
    </row>
    <row r="550" spans="2:15" ht="12.75">
      <c r="B550" s="76"/>
      <c r="C550" s="76"/>
      <c r="D550" s="78"/>
      <c r="E550" s="56" t="s">
        <v>317</v>
      </c>
      <c r="F550" s="59"/>
      <c r="G550" s="59"/>
      <c r="H550" s="59"/>
      <c r="I550" s="59"/>
      <c r="J550" s="59"/>
      <c r="K550" s="79"/>
      <c r="L550" s="28"/>
      <c r="M550" s="77"/>
      <c r="N550" s="77"/>
      <c r="O550" s="77"/>
    </row>
    <row r="551" spans="2:15" ht="12.75">
      <c r="B551" s="76"/>
      <c r="C551" s="76"/>
      <c r="D551" s="55">
        <v>3</v>
      </c>
      <c r="E551" s="59" t="s">
        <v>45</v>
      </c>
      <c r="F551" s="59"/>
      <c r="G551" s="59"/>
      <c r="H551" s="59"/>
      <c r="I551" s="59"/>
      <c r="J551" s="59"/>
      <c r="K551" s="57">
        <f>K552</f>
        <v>1000</v>
      </c>
      <c r="L551" s="57"/>
      <c r="M551" s="58">
        <f>M552</f>
        <v>0</v>
      </c>
      <c r="N551" s="58"/>
      <c r="O551" s="58">
        <f>O552</f>
        <v>1000</v>
      </c>
    </row>
    <row r="552" spans="2:15" ht="12.75">
      <c r="B552" s="76"/>
      <c r="C552" s="76"/>
      <c r="D552" s="55">
        <v>32</v>
      </c>
      <c r="E552" s="59" t="s">
        <v>50</v>
      </c>
      <c r="F552" s="59"/>
      <c r="G552" s="59"/>
      <c r="H552" s="59"/>
      <c r="I552" s="59"/>
      <c r="J552" s="59"/>
      <c r="K552" s="79">
        <f>K553</f>
        <v>1000</v>
      </c>
      <c r="L552" s="28"/>
      <c r="M552" s="77">
        <f>M553</f>
        <v>0</v>
      </c>
      <c r="N552" s="77"/>
      <c r="O552" s="77">
        <f>O553</f>
        <v>1000</v>
      </c>
    </row>
    <row r="553" spans="2:15" ht="12.75">
      <c r="B553" s="76"/>
      <c r="C553" s="76"/>
      <c r="D553" s="78">
        <v>324</v>
      </c>
      <c r="E553" s="59" t="s">
        <v>54</v>
      </c>
      <c r="F553" s="59"/>
      <c r="G553" s="59"/>
      <c r="H553" s="59"/>
      <c r="I553" s="59"/>
      <c r="J553" s="59"/>
      <c r="K553" s="79">
        <v>1000</v>
      </c>
      <c r="L553" s="28"/>
      <c r="M553" s="77">
        <v>0</v>
      </c>
      <c r="N553" s="77"/>
      <c r="O553" s="77">
        <f>K553+M553</f>
        <v>1000</v>
      </c>
    </row>
    <row r="554" spans="2:15" ht="12.75">
      <c r="B554" s="76"/>
      <c r="C554" s="76"/>
      <c r="D554" s="78"/>
      <c r="E554" s="59"/>
      <c r="F554" s="59"/>
      <c r="G554" s="59"/>
      <c r="H554" s="59"/>
      <c r="I554" s="59"/>
      <c r="J554" s="59"/>
      <c r="K554" s="79"/>
      <c r="L554" s="28"/>
      <c r="M554" s="77"/>
      <c r="N554" s="77"/>
      <c r="O554" s="77"/>
    </row>
    <row r="555" spans="4:15" ht="12.75">
      <c r="D555" s="60"/>
      <c r="E555" s="56" t="s">
        <v>318</v>
      </c>
      <c r="F555" s="28"/>
      <c r="G555" s="28"/>
      <c r="H555" s="28"/>
      <c r="I555" s="28"/>
      <c r="J555" s="28"/>
      <c r="K555" s="79"/>
      <c r="L555" s="28"/>
      <c r="M555" s="77"/>
      <c r="N555" s="77"/>
      <c r="O555" s="77"/>
    </row>
    <row r="556" spans="2:15" ht="12.75">
      <c r="B556" s="76"/>
      <c r="C556" s="76"/>
      <c r="D556" s="78"/>
      <c r="E556" s="56" t="s">
        <v>319</v>
      </c>
      <c r="F556" s="59"/>
      <c r="G556" s="59"/>
      <c r="H556" s="59"/>
      <c r="I556" s="59"/>
      <c r="J556" s="59"/>
      <c r="K556" s="79"/>
      <c r="L556" s="28"/>
      <c r="M556" s="77"/>
      <c r="N556" s="77"/>
      <c r="O556" s="77"/>
    </row>
    <row r="557" spans="2:15" ht="12.75" customHeight="1">
      <c r="B557" s="76"/>
      <c r="C557" s="76"/>
      <c r="D557" s="55">
        <v>3</v>
      </c>
      <c r="E557" s="59" t="s">
        <v>45</v>
      </c>
      <c r="F557" s="59"/>
      <c r="G557" s="59"/>
      <c r="H557" s="59"/>
      <c r="I557" s="59"/>
      <c r="J557" s="59"/>
      <c r="K557" s="57">
        <f>K558</f>
        <v>1000</v>
      </c>
      <c r="L557" s="57"/>
      <c r="M557" s="58">
        <f>M558</f>
        <v>0</v>
      </c>
      <c r="N557" s="58"/>
      <c r="O557" s="58">
        <f>O558</f>
        <v>1000</v>
      </c>
    </row>
    <row r="558" spans="2:15" ht="12.75">
      <c r="B558" s="76"/>
      <c r="C558" s="76"/>
      <c r="D558" s="55">
        <v>38</v>
      </c>
      <c r="E558" s="59" t="s">
        <v>82</v>
      </c>
      <c r="F558" s="59"/>
      <c r="G558" s="59"/>
      <c r="H558" s="59"/>
      <c r="I558" s="59"/>
      <c r="J558" s="59"/>
      <c r="K558" s="79">
        <f>K559</f>
        <v>1000</v>
      </c>
      <c r="L558" s="28"/>
      <c r="M558" s="77">
        <f>M559</f>
        <v>0</v>
      </c>
      <c r="N558" s="77"/>
      <c r="O558" s="77">
        <f>O559</f>
        <v>1000</v>
      </c>
    </row>
    <row r="559" spans="2:15" ht="12.75">
      <c r="B559" s="76"/>
      <c r="C559" s="76"/>
      <c r="D559" s="78">
        <v>381</v>
      </c>
      <c r="E559" s="59" t="s">
        <v>61</v>
      </c>
      <c r="F559" s="59"/>
      <c r="G559" s="59"/>
      <c r="H559" s="59"/>
      <c r="I559" s="59"/>
      <c r="J559" s="59"/>
      <c r="K559" s="79">
        <v>1000</v>
      </c>
      <c r="L559" s="28"/>
      <c r="M559" s="77">
        <v>0</v>
      </c>
      <c r="N559" s="77"/>
      <c r="O559" s="77">
        <f>K559+M559</f>
        <v>1000</v>
      </c>
    </row>
    <row r="560" spans="2:15" ht="12.75" customHeight="1">
      <c r="B560" s="76"/>
      <c r="C560" s="76"/>
      <c r="D560" s="78"/>
      <c r="E560" s="90" t="s">
        <v>320</v>
      </c>
      <c r="F560" s="90"/>
      <c r="G560" s="90"/>
      <c r="H560" s="90"/>
      <c r="I560" s="90"/>
      <c r="J560" s="90"/>
      <c r="K560" s="26"/>
      <c r="L560" s="120"/>
      <c r="M560" s="121"/>
      <c r="N560" s="121"/>
      <c r="O560" s="121"/>
    </row>
    <row r="561" spans="2:15" ht="12.75">
      <c r="B561" s="76"/>
      <c r="C561" s="76"/>
      <c r="D561" s="55">
        <v>3</v>
      </c>
      <c r="E561" s="59" t="s">
        <v>45</v>
      </c>
      <c r="F561" s="59"/>
      <c r="G561" s="59"/>
      <c r="H561" s="59"/>
      <c r="I561" s="59"/>
      <c r="J561" s="59"/>
      <c r="K561" s="57">
        <f>K562</f>
        <v>500</v>
      </c>
      <c r="L561" s="57"/>
      <c r="M561" s="58">
        <f>M562</f>
        <v>0</v>
      </c>
      <c r="N561" s="58"/>
      <c r="O561" s="58">
        <f>O562</f>
        <v>500</v>
      </c>
    </row>
    <row r="562" spans="2:15" ht="12.75">
      <c r="B562" s="76"/>
      <c r="C562" s="76"/>
      <c r="D562" s="55">
        <v>38</v>
      </c>
      <c r="E562" s="59" t="s">
        <v>82</v>
      </c>
      <c r="F562" s="59"/>
      <c r="G562" s="59"/>
      <c r="H562" s="59"/>
      <c r="I562" s="59"/>
      <c r="J562" s="59"/>
      <c r="K562" s="61">
        <f>K563</f>
        <v>500</v>
      </c>
      <c r="L562" s="28"/>
      <c r="M562" s="77">
        <f>M563</f>
        <v>0</v>
      </c>
      <c r="N562" s="77"/>
      <c r="O562" s="77">
        <f>O563</f>
        <v>500</v>
      </c>
    </row>
    <row r="563" spans="2:15" ht="12.75">
      <c r="B563" s="76"/>
      <c r="C563" s="76"/>
      <c r="D563" s="78">
        <v>383</v>
      </c>
      <c r="E563" s="59" t="s">
        <v>62</v>
      </c>
      <c r="F563" s="59"/>
      <c r="G563" s="59"/>
      <c r="H563" s="59"/>
      <c r="I563" s="59"/>
      <c r="J563" s="59"/>
      <c r="K563" s="61">
        <v>500</v>
      </c>
      <c r="L563" s="28"/>
      <c r="M563" s="79">
        <v>0</v>
      </c>
      <c r="N563" s="28"/>
      <c r="O563" s="79">
        <f>K563+M563</f>
        <v>500</v>
      </c>
    </row>
    <row r="564" spans="2:11" ht="12.75">
      <c r="B564" s="76"/>
      <c r="C564" s="76"/>
      <c r="D564" s="82"/>
      <c r="E564" s="76"/>
      <c r="F564" s="76"/>
      <c r="G564" s="76"/>
      <c r="H564" s="76"/>
      <c r="I564" s="76"/>
      <c r="J564" s="76"/>
      <c r="K564" s="122"/>
    </row>
    <row r="565" spans="4:15" ht="12.75">
      <c r="D565" s="16"/>
      <c r="E565" s="12" t="s">
        <v>195</v>
      </c>
      <c r="K565" s="2">
        <f>K571+K577+K584+K589+K602+K593+K606+K635+K639+K622+K626+K610</f>
        <v>1105000</v>
      </c>
      <c r="L565" s="2"/>
      <c r="M565" s="2">
        <f>M571+M577+M584+M589+M602+M593+M606+M635+M639+M622+M626+M610+M613</f>
        <v>-510000</v>
      </c>
      <c r="N565" s="2"/>
      <c r="O565" s="2">
        <f>O571+O577+O584+O589+O602+O593+O606+O635+O639+O622+O626+O610+O613</f>
        <v>595000</v>
      </c>
    </row>
    <row r="566" spans="4:5" ht="12.75">
      <c r="D566" s="16"/>
      <c r="E566" s="12" t="s">
        <v>196</v>
      </c>
    </row>
    <row r="567" spans="4:5" ht="12.75">
      <c r="D567" s="16"/>
      <c r="E567" s="12" t="s">
        <v>197</v>
      </c>
    </row>
    <row r="568" spans="4:11" s="12" customFormat="1" ht="12.75">
      <c r="D568" s="65"/>
      <c r="E568" s="12" t="s">
        <v>198</v>
      </c>
      <c r="K568" s="14"/>
    </row>
    <row r="569" spans="4:5" ht="12.75">
      <c r="D569" s="16"/>
      <c r="E569" s="12" t="s">
        <v>321</v>
      </c>
    </row>
    <row r="570" spans="2:15" ht="12.75" customHeight="1">
      <c r="B570" s="76"/>
      <c r="C570" s="76"/>
      <c r="D570" s="78"/>
      <c r="E570" s="56" t="s">
        <v>322</v>
      </c>
      <c r="F570" s="59"/>
      <c r="G570" s="59"/>
      <c r="H570" s="59"/>
      <c r="I570" s="59"/>
      <c r="J570" s="59"/>
      <c r="K570" s="79"/>
      <c r="L570" s="28"/>
      <c r="M570" s="28"/>
      <c r="N570" s="28"/>
      <c r="O570" s="28"/>
    </row>
    <row r="571" spans="2:15" ht="12.75">
      <c r="B571" s="76"/>
      <c r="C571" s="76"/>
      <c r="D571" s="55">
        <v>3</v>
      </c>
      <c r="E571" s="59" t="s">
        <v>45</v>
      </c>
      <c r="F571" s="59"/>
      <c r="G571" s="100"/>
      <c r="H571" s="100"/>
      <c r="I571" s="100"/>
      <c r="J571" s="59"/>
      <c r="K571" s="57">
        <f>K572</f>
        <v>150000</v>
      </c>
      <c r="L571" s="57"/>
      <c r="M571" s="57">
        <f>M572</f>
        <v>0</v>
      </c>
      <c r="N571" s="57"/>
      <c r="O571" s="57">
        <f>O572</f>
        <v>150000</v>
      </c>
    </row>
    <row r="572" spans="2:15" ht="12.75">
      <c r="B572" s="76"/>
      <c r="C572" s="76"/>
      <c r="D572" s="55">
        <v>32</v>
      </c>
      <c r="E572" s="59" t="s">
        <v>50</v>
      </c>
      <c r="F572" s="59"/>
      <c r="G572" s="59"/>
      <c r="H572" s="59"/>
      <c r="I572" s="59"/>
      <c r="J572" s="59"/>
      <c r="K572" s="79">
        <f>K574+K573</f>
        <v>150000</v>
      </c>
      <c r="L572" s="28"/>
      <c r="M572" s="77">
        <f>M573+M574</f>
        <v>0</v>
      </c>
      <c r="N572" s="77"/>
      <c r="O572" s="77">
        <f>O573+O574</f>
        <v>150000</v>
      </c>
    </row>
    <row r="573" spans="2:15" ht="12.75">
      <c r="B573" s="76"/>
      <c r="C573" s="76"/>
      <c r="D573" s="78">
        <v>323</v>
      </c>
      <c r="E573" s="59" t="s">
        <v>86</v>
      </c>
      <c r="F573" s="59"/>
      <c r="G573" s="59"/>
      <c r="H573" s="59"/>
      <c r="I573" s="59"/>
      <c r="J573" s="59"/>
      <c r="K573" s="79">
        <v>75000</v>
      </c>
      <c r="L573" s="28"/>
      <c r="M573" s="77">
        <v>0</v>
      </c>
      <c r="N573" s="77"/>
      <c r="O573" s="77">
        <f>K573+M573</f>
        <v>75000</v>
      </c>
    </row>
    <row r="574" spans="2:15" ht="12.75">
      <c r="B574" s="76"/>
      <c r="C574" s="76"/>
      <c r="D574" s="78">
        <v>323</v>
      </c>
      <c r="E574" s="59" t="s">
        <v>201</v>
      </c>
      <c r="F574" s="59"/>
      <c r="G574" s="59"/>
      <c r="H574" s="59"/>
      <c r="I574" s="59"/>
      <c r="J574" s="59"/>
      <c r="K574" s="79">
        <v>75000</v>
      </c>
      <c r="L574" s="28"/>
      <c r="M574" s="77">
        <v>0</v>
      </c>
      <c r="N574" s="77"/>
      <c r="O574" s="77">
        <f>K574+M574</f>
        <v>75000</v>
      </c>
    </row>
    <row r="575" spans="2:15" ht="12.75">
      <c r="B575" s="76"/>
      <c r="C575" s="76"/>
      <c r="D575" s="94"/>
      <c r="E575" s="83"/>
      <c r="F575" s="83"/>
      <c r="G575" s="83"/>
      <c r="H575" s="83"/>
      <c r="I575" s="83"/>
      <c r="J575" s="83"/>
      <c r="K575" s="84"/>
      <c r="L575" s="85"/>
      <c r="M575" s="86"/>
      <c r="N575" s="86"/>
      <c r="O575" s="116"/>
    </row>
    <row r="576" spans="2:15" ht="12.75">
      <c r="B576" s="76"/>
      <c r="C576" s="76"/>
      <c r="D576" s="78"/>
      <c r="E576" s="56" t="s">
        <v>323</v>
      </c>
      <c r="F576" s="59"/>
      <c r="G576" s="59"/>
      <c r="H576" s="59"/>
      <c r="I576" s="59"/>
      <c r="J576" s="59"/>
      <c r="K576" s="79"/>
      <c r="L576" s="28"/>
      <c r="M576" s="77"/>
      <c r="N576" s="77"/>
      <c r="O576" s="77"/>
    </row>
    <row r="577" spans="2:15" ht="12.75">
      <c r="B577" s="76"/>
      <c r="C577" s="76"/>
      <c r="D577" s="55">
        <v>3</v>
      </c>
      <c r="E577" s="59" t="s">
        <v>45</v>
      </c>
      <c r="F577" s="59"/>
      <c r="G577" s="59"/>
      <c r="H577" s="59"/>
      <c r="I577" s="59"/>
      <c r="J577" s="59"/>
      <c r="K577" s="57">
        <f>K578</f>
        <v>13000</v>
      </c>
      <c r="L577" s="57"/>
      <c r="M577" s="57">
        <f>M578</f>
        <v>2000</v>
      </c>
      <c r="N577" s="57"/>
      <c r="O577" s="57">
        <f>O578</f>
        <v>15000</v>
      </c>
    </row>
    <row r="578" spans="2:15" ht="12.75" customHeight="1">
      <c r="B578" s="76"/>
      <c r="C578" s="76"/>
      <c r="D578" s="55">
        <v>32</v>
      </c>
      <c r="E578" s="59" t="s">
        <v>50</v>
      </c>
      <c r="F578" s="59"/>
      <c r="G578" s="59"/>
      <c r="H578" s="59"/>
      <c r="I578" s="59"/>
      <c r="J578" s="59"/>
      <c r="K578" s="79">
        <f>K579+K580</f>
        <v>13000</v>
      </c>
      <c r="L578" s="28"/>
      <c r="M578" s="77">
        <f>M579+M580</f>
        <v>2000</v>
      </c>
      <c r="N578" s="77"/>
      <c r="O578" s="77">
        <f>O579+O580</f>
        <v>15000</v>
      </c>
    </row>
    <row r="579" spans="2:15" ht="12.75">
      <c r="B579" s="76"/>
      <c r="C579" s="76"/>
      <c r="D579" s="78">
        <v>323</v>
      </c>
      <c r="E579" s="59" t="s">
        <v>86</v>
      </c>
      <c r="F579" s="59"/>
      <c r="G579" s="59"/>
      <c r="H579" s="59"/>
      <c r="I579" s="59"/>
      <c r="J579" s="59"/>
      <c r="K579" s="79">
        <v>10000</v>
      </c>
      <c r="L579" s="28"/>
      <c r="M579" s="77">
        <v>2000</v>
      </c>
      <c r="N579" s="77"/>
      <c r="O579" s="77">
        <f>K579+M579</f>
        <v>12000</v>
      </c>
    </row>
    <row r="580" spans="2:15" ht="12.75">
      <c r="B580" s="76"/>
      <c r="C580" s="76"/>
      <c r="D580" s="78">
        <v>323</v>
      </c>
      <c r="E580" s="59" t="s">
        <v>353</v>
      </c>
      <c r="F580" s="59"/>
      <c r="G580" s="59"/>
      <c r="H580" s="59"/>
      <c r="I580" s="59"/>
      <c r="J580" s="59"/>
      <c r="K580" s="79">
        <v>3000</v>
      </c>
      <c r="L580" s="28"/>
      <c r="M580" s="77">
        <v>0</v>
      </c>
      <c r="N580" s="77"/>
      <c r="O580" s="77">
        <f>K580+M580</f>
        <v>3000</v>
      </c>
    </row>
    <row r="581" spans="2:15" ht="12.75">
      <c r="B581" s="76"/>
      <c r="C581" s="76"/>
      <c r="D581" s="82"/>
      <c r="E581" s="87"/>
      <c r="F581" s="87"/>
      <c r="G581" s="87"/>
      <c r="H581" s="87"/>
      <c r="I581" s="87"/>
      <c r="J581" s="87"/>
      <c r="K581" s="88"/>
      <c r="L581" s="76"/>
      <c r="M581" s="89"/>
      <c r="N581" s="89"/>
      <c r="O581" s="89"/>
    </row>
    <row r="582" spans="2:15" ht="12.75">
      <c r="B582" s="76"/>
      <c r="C582" s="76"/>
      <c r="D582" s="82"/>
      <c r="E582" s="87"/>
      <c r="F582" s="87"/>
      <c r="G582" s="87"/>
      <c r="H582" s="87"/>
      <c r="I582" s="87"/>
      <c r="J582" s="87"/>
      <c r="K582" s="88"/>
      <c r="L582" s="76"/>
      <c r="M582" s="89"/>
      <c r="N582" s="89"/>
      <c r="O582" s="72">
        <v>16</v>
      </c>
    </row>
    <row r="583" spans="2:15" ht="12.75">
      <c r="B583" s="76"/>
      <c r="C583" s="76"/>
      <c r="D583" s="277"/>
      <c r="E583" s="126" t="s">
        <v>324</v>
      </c>
      <c r="F583" s="278"/>
      <c r="G583" s="278"/>
      <c r="H583" s="278"/>
      <c r="I583" s="278"/>
      <c r="J583" s="278"/>
      <c r="K583" s="128"/>
      <c r="L583" s="127"/>
      <c r="M583" s="279"/>
      <c r="N583" s="279"/>
      <c r="O583" s="279"/>
    </row>
    <row r="584" spans="2:15" ht="12.75">
      <c r="B584" s="76"/>
      <c r="C584" s="76"/>
      <c r="D584" s="55">
        <v>3</v>
      </c>
      <c r="E584" s="59" t="s">
        <v>45</v>
      </c>
      <c r="F584" s="59"/>
      <c r="G584" s="59"/>
      <c r="H584" s="59"/>
      <c r="I584" s="59"/>
      <c r="J584" s="59"/>
      <c r="K584" s="57">
        <f>K585</f>
        <v>80000</v>
      </c>
      <c r="L584" s="57"/>
      <c r="M584" s="57">
        <f>M585</f>
        <v>5000</v>
      </c>
      <c r="N584" s="57"/>
      <c r="O584" s="57">
        <f>O585</f>
        <v>85000</v>
      </c>
    </row>
    <row r="585" spans="2:15" ht="12.75">
      <c r="B585" s="76"/>
      <c r="C585" s="76"/>
      <c r="D585" s="55">
        <v>32</v>
      </c>
      <c r="E585" s="59" t="s">
        <v>50</v>
      </c>
      <c r="F585" s="59"/>
      <c r="G585" s="59"/>
      <c r="H585" s="59"/>
      <c r="I585" s="59"/>
      <c r="J585" s="59"/>
      <c r="K585" s="79">
        <f>K586+K587</f>
        <v>80000</v>
      </c>
      <c r="L585" s="28"/>
      <c r="M585" s="77">
        <f>M586+M587</f>
        <v>5000</v>
      </c>
      <c r="N585" s="77"/>
      <c r="O585" s="77">
        <f>O586+O587</f>
        <v>85000</v>
      </c>
    </row>
    <row r="586" spans="2:15" ht="12.75" customHeight="1">
      <c r="B586" s="76"/>
      <c r="C586" s="76"/>
      <c r="D586" s="78">
        <v>322</v>
      </c>
      <c r="E586" s="59" t="s">
        <v>52</v>
      </c>
      <c r="F586" s="59"/>
      <c r="G586" s="42"/>
      <c r="H586" s="59"/>
      <c r="I586" s="59"/>
      <c r="J586" s="59"/>
      <c r="K586" s="79">
        <v>75000</v>
      </c>
      <c r="L586" s="28"/>
      <c r="M586" s="77">
        <v>0</v>
      </c>
      <c r="N586" s="77"/>
      <c r="O586" s="77">
        <f>K586+M586</f>
        <v>75000</v>
      </c>
    </row>
    <row r="587" spans="2:15" ht="12.75">
      <c r="B587" s="76"/>
      <c r="C587" s="76"/>
      <c r="D587" s="78">
        <v>323</v>
      </c>
      <c r="E587" s="59" t="s">
        <v>53</v>
      </c>
      <c r="F587" s="59"/>
      <c r="G587" s="59"/>
      <c r="H587" s="59"/>
      <c r="I587" s="59"/>
      <c r="J587" s="59"/>
      <c r="K587" s="79">
        <v>5000</v>
      </c>
      <c r="L587" s="28"/>
      <c r="M587" s="77">
        <v>5000</v>
      </c>
      <c r="N587" s="77"/>
      <c r="O587" s="77">
        <f>K587+M587</f>
        <v>10000</v>
      </c>
    </row>
    <row r="588" spans="4:15" ht="12.75">
      <c r="D588" s="60"/>
      <c r="E588" s="92" t="s">
        <v>325</v>
      </c>
      <c r="F588" s="28"/>
      <c r="G588" s="28"/>
      <c r="H588" s="28"/>
      <c r="I588" s="28"/>
      <c r="J588" s="28"/>
      <c r="K588" s="79"/>
      <c r="L588" s="28"/>
      <c r="M588" s="77"/>
      <c r="N588" s="77"/>
      <c r="O588" s="77"/>
    </row>
    <row r="589" spans="2:15" ht="12.75">
      <c r="B589" s="76"/>
      <c r="C589" s="76"/>
      <c r="D589" s="55">
        <v>3</v>
      </c>
      <c r="E589" s="93" t="s">
        <v>45</v>
      </c>
      <c r="F589" s="59"/>
      <c r="G589" s="59"/>
      <c r="H589" s="59"/>
      <c r="I589" s="59"/>
      <c r="J589" s="59"/>
      <c r="K589" s="57">
        <f>K590</f>
        <v>88000</v>
      </c>
      <c r="L589" s="57"/>
      <c r="M589" s="57">
        <f>M590</f>
        <v>0</v>
      </c>
      <c r="N589" s="57"/>
      <c r="O589" s="57">
        <f>O590</f>
        <v>88000</v>
      </c>
    </row>
    <row r="590" spans="2:15" ht="12.75">
      <c r="B590" s="76"/>
      <c r="C590" s="76"/>
      <c r="D590" s="55">
        <v>32</v>
      </c>
      <c r="E590" s="93" t="s">
        <v>50</v>
      </c>
      <c r="F590" s="59"/>
      <c r="G590" s="59"/>
      <c r="H590" s="59"/>
      <c r="I590" s="59"/>
      <c r="J590" s="59"/>
      <c r="K590" s="79">
        <f>K591</f>
        <v>88000</v>
      </c>
      <c r="L590" s="28"/>
      <c r="M590" s="77">
        <f>M591</f>
        <v>0</v>
      </c>
      <c r="N590" s="77"/>
      <c r="O590" s="77">
        <f>K590+M590</f>
        <v>88000</v>
      </c>
    </row>
    <row r="591" spans="2:15" ht="12.75">
      <c r="B591" s="76"/>
      <c r="C591" s="76"/>
      <c r="D591" s="78">
        <v>323</v>
      </c>
      <c r="E591" s="93" t="s">
        <v>205</v>
      </c>
      <c r="F591" s="59"/>
      <c r="G591" s="59"/>
      <c r="H591" s="59"/>
      <c r="I591" s="59"/>
      <c r="J591" s="59"/>
      <c r="K591" s="79">
        <v>88000</v>
      </c>
      <c r="L591" s="28"/>
      <c r="M591" s="77">
        <v>0</v>
      </c>
      <c r="N591" s="77"/>
      <c r="O591" s="77">
        <f>K591+M591</f>
        <v>88000</v>
      </c>
    </row>
    <row r="592" spans="2:15" ht="12.75" customHeight="1">
      <c r="B592" s="76"/>
      <c r="C592" s="76"/>
      <c r="D592" s="78"/>
      <c r="E592" s="90" t="s">
        <v>326</v>
      </c>
      <c r="F592" s="100"/>
      <c r="G592" s="100"/>
      <c r="H592" s="100"/>
      <c r="I592" s="100"/>
      <c r="J592" s="59"/>
      <c r="K592" s="35"/>
      <c r="L592" s="28"/>
      <c r="M592" s="77"/>
      <c r="N592" s="77"/>
      <c r="O592" s="77"/>
    </row>
    <row r="593" spans="2:15" ht="12.75" customHeight="1">
      <c r="B593" s="76"/>
      <c r="C593" s="76"/>
      <c r="D593" s="55">
        <v>4</v>
      </c>
      <c r="E593" s="91" t="s">
        <v>63</v>
      </c>
      <c r="F593" s="100"/>
      <c r="G593" s="100"/>
      <c r="H593" s="100"/>
      <c r="I593" s="100"/>
      <c r="J593" s="59"/>
      <c r="K593" s="26">
        <f>K594</f>
        <v>150000</v>
      </c>
      <c r="L593" s="26"/>
      <c r="M593" s="26">
        <f>M594</f>
        <v>-150000</v>
      </c>
      <c r="N593" s="26"/>
      <c r="O593" s="26">
        <f>O594</f>
        <v>0</v>
      </c>
    </row>
    <row r="594" spans="2:15" ht="12.75" customHeight="1">
      <c r="B594" s="76"/>
      <c r="C594" s="76"/>
      <c r="D594" s="55">
        <v>41</v>
      </c>
      <c r="E594" s="91" t="s">
        <v>101</v>
      </c>
      <c r="F594" s="100"/>
      <c r="G594" s="100"/>
      <c r="H594" s="100"/>
      <c r="I594" s="100"/>
      <c r="J594" s="59"/>
      <c r="K594" s="35">
        <f>K595</f>
        <v>150000</v>
      </c>
      <c r="L594" s="28"/>
      <c r="M594" s="77">
        <f>M595</f>
        <v>-150000</v>
      </c>
      <c r="N594" s="77"/>
      <c r="O594" s="77">
        <f>K594+M594</f>
        <v>0</v>
      </c>
    </row>
    <row r="595" spans="2:15" ht="12.75" customHeight="1">
      <c r="B595" s="76"/>
      <c r="C595" s="76"/>
      <c r="D595" s="78">
        <v>412</v>
      </c>
      <c r="E595" s="91" t="s">
        <v>66</v>
      </c>
      <c r="F595" s="100"/>
      <c r="G595" s="100"/>
      <c r="H595" s="100"/>
      <c r="I595" s="100"/>
      <c r="J595" s="59"/>
      <c r="K595" s="35">
        <v>150000</v>
      </c>
      <c r="L595" s="28"/>
      <c r="M595" s="77">
        <v>-150000</v>
      </c>
      <c r="N595" s="77"/>
      <c r="O595" s="77">
        <f>K595+M595</f>
        <v>0</v>
      </c>
    </row>
    <row r="596" spans="2:11" ht="12.75">
      <c r="B596" s="76"/>
      <c r="C596" s="76"/>
      <c r="D596" s="82"/>
      <c r="E596" s="123"/>
      <c r="F596" s="76"/>
      <c r="G596" s="76"/>
      <c r="H596" s="76"/>
      <c r="I596" s="76"/>
      <c r="J596" s="76"/>
      <c r="K596" s="88"/>
    </row>
    <row r="597" spans="4:7" ht="12.75">
      <c r="D597" s="16"/>
      <c r="E597" s="12" t="s">
        <v>206</v>
      </c>
      <c r="G597" s="111"/>
    </row>
    <row r="598" spans="4:7" ht="12.75">
      <c r="D598" s="16"/>
      <c r="E598" s="12" t="s">
        <v>197</v>
      </c>
      <c r="G598" s="111"/>
    </row>
    <row r="599" spans="4:7" ht="12.75">
      <c r="D599" s="16"/>
      <c r="E599" s="12" t="s">
        <v>207</v>
      </c>
      <c r="G599" s="66"/>
    </row>
    <row r="600" spans="4:7" ht="12.75">
      <c r="D600" s="16"/>
      <c r="E600" s="12" t="s">
        <v>327</v>
      </c>
      <c r="G600" s="66"/>
    </row>
    <row r="601" spans="2:15" ht="12.75" customHeight="1">
      <c r="B601" s="76"/>
      <c r="C601" s="76"/>
      <c r="D601" s="78"/>
      <c r="E601" s="124" t="s">
        <v>328</v>
      </c>
      <c r="F601" s="100"/>
      <c r="G601" s="100"/>
      <c r="H601" s="100"/>
      <c r="I601" s="100"/>
      <c r="J601" s="59"/>
      <c r="K601" s="35"/>
      <c r="L601" s="28"/>
      <c r="M601" s="77"/>
      <c r="N601" s="77"/>
      <c r="O601" s="77"/>
    </row>
    <row r="602" spans="4:15" ht="12.75">
      <c r="D602" s="55">
        <v>4</v>
      </c>
      <c r="E602" s="125" t="s">
        <v>63</v>
      </c>
      <c r="F602" s="59"/>
      <c r="G602" s="59"/>
      <c r="H602" s="59"/>
      <c r="I602" s="59"/>
      <c r="J602" s="59"/>
      <c r="K602" s="57">
        <f>K603</f>
        <v>86000</v>
      </c>
      <c r="L602" s="57"/>
      <c r="M602" s="57">
        <f>M603</f>
        <v>-4000</v>
      </c>
      <c r="N602" s="57"/>
      <c r="O602" s="57">
        <f>O603</f>
        <v>82000</v>
      </c>
    </row>
    <row r="603" spans="4:15" ht="12.75">
      <c r="D603" s="55">
        <v>41</v>
      </c>
      <c r="E603" s="125" t="s">
        <v>64</v>
      </c>
      <c r="F603" s="59"/>
      <c r="G603" s="59"/>
      <c r="H603" s="59"/>
      <c r="I603" s="59"/>
      <c r="J603" s="59"/>
      <c r="K603" s="79">
        <f>K604</f>
        <v>86000</v>
      </c>
      <c r="L603" s="28"/>
      <c r="M603" s="77">
        <f>M604</f>
        <v>-4000</v>
      </c>
      <c r="N603" s="77"/>
      <c r="O603" s="77">
        <f>K603+M603</f>
        <v>82000</v>
      </c>
    </row>
    <row r="604" spans="4:15" ht="12.75">
      <c r="D604" s="78">
        <v>412</v>
      </c>
      <c r="E604" s="125" t="s">
        <v>66</v>
      </c>
      <c r="F604" s="59"/>
      <c r="G604" s="59"/>
      <c r="H604" s="59"/>
      <c r="I604" s="59"/>
      <c r="J604" s="59"/>
      <c r="K604" s="79">
        <v>86000</v>
      </c>
      <c r="L604" s="28"/>
      <c r="M604" s="77">
        <v>-4000</v>
      </c>
      <c r="N604" s="77"/>
      <c r="O604" s="77">
        <f>K604+M604</f>
        <v>82000</v>
      </c>
    </row>
    <row r="605" spans="2:15" ht="12.75">
      <c r="B605" s="76"/>
      <c r="C605" s="76"/>
      <c r="D605" s="78"/>
      <c r="E605" s="92" t="s">
        <v>329</v>
      </c>
      <c r="F605" s="59"/>
      <c r="G605" s="59"/>
      <c r="H605" s="59"/>
      <c r="I605" s="59"/>
      <c r="J605" s="59"/>
      <c r="K605" s="79"/>
      <c r="L605" s="28"/>
      <c r="M605" s="77"/>
      <c r="N605" s="77"/>
      <c r="O605" s="77"/>
    </row>
    <row r="606" spans="2:15" ht="12.75">
      <c r="B606" s="76"/>
      <c r="C606" s="76"/>
      <c r="D606" s="55">
        <v>4</v>
      </c>
      <c r="E606" s="93" t="s">
        <v>63</v>
      </c>
      <c r="F606" s="59"/>
      <c r="G606" s="59"/>
      <c r="H606" s="59"/>
      <c r="I606" s="59"/>
      <c r="J606" s="59"/>
      <c r="K606" s="57">
        <f>K607</f>
        <v>86000</v>
      </c>
      <c r="L606" s="57"/>
      <c r="M606" s="57">
        <f>M607</f>
        <v>0</v>
      </c>
      <c r="N606" s="57"/>
      <c r="O606" s="57">
        <f>O607</f>
        <v>86000</v>
      </c>
    </row>
    <row r="607" spans="2:15" ht="12.75">
      <c r="B607" s="76"/>
      <c r="C607" s="76"/>
      <c r="D607" s="55">
        <v>42</v>
      </c>
      <c r="E607" s="93" t="s">
        <v>67</v>
      </c>
      <c r="F607" s="59"/>
      <c r="G607" s="59"/>
      <c r="H607" s="59"/>
      <c r="I607" s="59"/>
      <c r="J607" s="59"/>
      <c r="K607" s="79">
        <f>K608</f>
        <v>86000</v>
      </c>
      <c r="L607" s="28"/>
      <c r="M607" s="77">
        <f>M608</f>
        <v>0</v>
      </c>
      <c r="N607" s="77"/>
      <c r="O607" s="77">
        <f>K607+M607</f>
        <v>86000</v>
      </c>
    </row>
    <row r="608" spans="2:15" ht="12.75">
      <c r="B608" s="76"/>
      <c r="C608" s="76"/>
      <c r="D608" s="78">
        <v>421</v>
      </c>
      <c r="E608" s="93" t="s">
        <v>68</v>
      </c>
      <c r="F608" s="59"/>
      <c r="G608" s="59"/>
      <c r="H608" s="59"/>
      <c r="I608" s="59"/>
      <c r="J608" s="59"/>
      <c r="K608" s="79">
        <v>86000</v>
      </c>
      <c r="L608" s="28"/>
      <c r="M608" s="77">
        <v>0</v>
      </c>
      <c r="N608" s="77"/>
      <c r="O608" s="77">
        <f>K608+M608</f>
        <v>86000</v>
      </c>
    </row>
    <row r="609" spans="2:15" ht="12.75">
      <c r="B609" s="76"/>
      <c r="C609" s="76"/>
      <c r="D609" s="78"/>
      <c r="E609" s="92" t="s">
        <v>346</v>
      </c>
      <c r="F609" s="59"/>
      <c r="G609" s="59"/>
      <c r="H609" s="59"/>
      <c r="I609" s="59"/>
      <c r="J609" s="59"/>
      <c r="K609" s="79"/>
      <c r="L609" s="28"/>
      <c r="M609" s="77"/>
      <c r="N609" s="77"/>
      <c r="O609" s="77"/>
    </row>
    <row r="610" spans="2:15" ht="12.75">
      <c r="B610" s="76"/>
      <c r="C610" s="76"/>
      <c r="D610" s="55">
        <v>3</v>
      </c>
      <c r="E610" s="93" t="s">
        <v>45</v>
      </c>
      <c r="F610" s="59"/>
      <c r="G610" s="59"/>
      <c r="H610" s="59"/>
      <c r="I610" s="59"/>
      <c r="J610" s="59"/>
      <c r="K610" s="57">
        <f>K611</f>
        <v>75000</v>
      </c>
      <c r="L610" s="56"/>
      <c r="M610" s="58">
        <f>M611</f>
        <v>-75000</v>
      </c>
      <c r="N610" s="58"/>
      <c r="O610" s="58">
        <f>O611</f>
        <v>0</v>
      </c>
    </row>
    <row r="611" spans="2:15" ht="12.75">
      <c r="B611" s="76"/>
      <c r="C611" s="76"/>
      <c r="D611" s="55">
        <v>32</v>
      </c>
      <c r="E611" s="93" t="s">
        <v>50</v>
      </c>
      <c r="F611" s="59"/>
      <c r="G611" s="59"/>
      <c r="H611" s="59"/>
      <c r="I611" s="59"/>
      <c r="J611" s="59"/>
      <c r="K611" s="79">
        <f>K612</f>
        <v>75000</v>
      </c>
      <c r="L611" s="28"/>
      <c r="M611" s="77">
        <f>M612</f>
        <v>-75000</v>
      </c>
      <c r="N611" s="77"/>
      <c r="O611" s="77">
        <f>O612</f>
        <v>0</v>
      </c>
    </row>
    <row r="612" spans="2:15" ht="12.75">
      <c r="B612" s="76"/>
      <c r="C612" s="76"/>
      <c r="D612" s="78">
        <v>323</v>
      </c>
      <c r="E612" s="93" t="s">
        <v>53</v>
      </c>
      <c r="F612" s="59"/>
      <c r="G612" s="59"/>
      <c r="H612" s="59"/>
      <c r="I612" s="59"/>
      <c r="J612" s="59"/>
      <c r="K612" s="79">
        <v>75000</v>
      </c>
      <c r="L612" s="28"/>
      <c r="M612" s="77">
        <v>-75000</v>
      </c>
      <c r="N612" s="77"/>
      <c r="O612" s="77">
        <f>K612+M612</f>
        <v>0</v>
      </c>
    </row>
    <row r="613" spans="2:15" ht="12.75">
      <c r="B613" s="76"/>
      <c r="C613" s="76"/>
      <c r="D613" s="78">
        <v>4</v>
      </c>
      <c r="E613" s="93" t="s">
        <v>63</v>
      </c>
      <c r="F613" s="59"/>
      <c r="G613" s="59"/>
      <c r="H613" s="59"/>
      <c r="I613" s="59"/>
      <c r="J613" s="59"/>
      <c r="K613" s="79">
        <f>K614</f>
        <v>0</v>
      </c>
      <c r="L613" s="28"/>
      <c r="M613" s="77">
        <f>M614</f>
        <v>60000</v>
      </c>
      <c r="N613" s="77"/>
      <c r="O613" s="77">
        <f>K613+M613</f>
        <v>60000</v>
      </c>
    </row>
    <row r="614" spans="2:15" ht="12.75">
      <c r="B614" s="76"/>
      <c r="C614" s="76"/>
      <c r="D614" s="78">
        <v>42</v>
      </c>
      <c r="E614" s="93" t="s">
        <v>67</v>
      </c>
      <c r="F614" s="59"/>
      <c r="G614" s="59"/>
      <c r="H614" s="59"/>
      <c r="I614" s="59"/>
      <c r="J614" s="59"/>
      <c r="K614" s="79">
        <f>K615</f>
        <v>0</v>
      </c>
      <c r="L614" s="28"/>
      <c r="M614" s="77">
        <f>M615</f>
        <v>60000</v>
      </c>
      <c r="N614" s="77"/>
      <c r="O614" s="77">
        <f>K614+M614</f>
        <v>60000</v>
      </c>
    </row>
    <row r="615" spans="4:15" ht="12.75">
      <c r="D615" s="78">
        <v>421</v>
      </c>
      <c r="E615" s="28" t="s">
        <v>68</v>
      </c>
      <c r="F615" s="28"/>
      <c r="G615" s="28"/>
      <c r="H615" s="28"/>
      <c r="I615" s="28"/>
      <c r="J615" s="28"/>
      <c r="K615" s="286">
        <v>0</v>
      </c>
      <c r="L615" s="28"/>
      <c r="M615" s="77">
        <v>60000</v>
      </c>
      <c r="N615" s="28"/>
      <c r="O615" s="77">
        <f>K615+M615</f>
        <v>60000</v>
      </c>
    </row>
    <row r="616" spans="4:15" ht="12.75">
      <c r="D616" s="94"/>
      <c r="E616" s="85"/>
      <c r="F616" s="85"/>
      <c r="G616" s="85"/>
      <c r="H616" s="85"/>
      <c r="I616" s="85"/>
      <c r="J616" s="85"/>
      <c r="K616" s="291"/>
      <c r="L616" s="85"/>
      <c r="M616" s="86"/>
      <c r="N616" s="85"/>
      <c r="O616" s="86"/>
    </row>
    <row r="617" spans="4:15" ht="12.75">
      <c r="D617" s="82"/>
      <c r="E617" s="76"/>
      <c r="F617" s="76"/>
      <c r="G617" s="76"/>
      <c r="H617" s="76"/>
      <c r="I617" s="76"/>
      <c r="J617" s="76"/>
      <c r="K617" s="292"/>
      <c r="L617" s="76"/>
      <c r="M617" s="89"/>
      <c r="N617" s="76"/>
      <c r="O617" s="89"/>
    </row>
    <row r="618" spans="4:15" ht="12.75">
      <c r="D618" s="82"/>
      <c r="E618" s="76"/>
      <c r="F618" s="76"/>
      <c r="G618" s="76"/>
      <c r="H618" s="76"/>
      <c r="I618" s="76"/>
      <c r="J618" s="76"/>
      <c r="K618" s="292"/>
      <c r="L618" s="76"/>
      <c r="M618" s="89"/>
      <c r="N618" s="76"/>
      <c r="O618" s="89"/>
    </row>
    <row r="619" spans="4:15" ht="12.75">
      <c r="D619" s="82"/>
      <c r="E619" s="76"/>
      <c r="F619" s="76"/>
      <c r="G619" s="76"/>
      <c r="H619" s="76"/>
      <c r="I619" s="76"/>
      <c r="J619" s="76"/>
      <c r="K619" s="292"/>
      <c r="L619" s="76"/>
      <c r="M619" s="89"/>
      <c r="N619" s="76"/>
      <c r="O619" s="76">
        <v>17</v>
      </c>
    </row>
    <row r="620" spans="2:15" ht="12.75">
      <c r="B620" s="76"/>
      <c r="C620" s="76"/>
      <c r="D620" s="277"/>
      <c r="E620" s="290" t="s">
        <v>330</v>
      </c>
      <c r="F620" s="127"/>
      <c r="G620" s="127"/>
      <c r="H620" s="127"/>
      <c r="I620" s="127"/>
      <c r="J620" s="127"/>
      <c r="K620" s="128"/>
      <c r="L620" s="127"/>
      <c r="M620" s="279"/>
      <c r="N620" s="279"/>
      <c r="O620" s="279"/>
    </row>
    <row r="621" spans="2:15" ht="12.75">
      <c r="B621" s="76"/>
      <c r="C621" s="76"/>
      <c r="D621" s="78"/>
      <c r="E621" s="92" t="s">
        <v>331</v>
      </c>
      <c r="F621" s="59"/>
      <c r="G621" s="59"/>
      <c r="H621" s="59"/>
      <c r="I621" s="59"/>
      <c r="J621" s="59"/>
      <c r="K621" s="79"/>
      <c r="L621" s="28"/>
      <c r="M621" s="77"/>
      <c r="N621" s="77"/>
      <c r="O621" s="77"/>
    </row>
    <row r="622" spans="2:15" ht="12.75">
      <c r="B622" s="76"/>
      <c r="C622" s="76"/>
      <c r="D622" s="55">
        <v>4</v>
      </c>
      <c r="E622" s="93" t="s">
        <v>63</v>
      </c>
      <c r="F622" s="59"/>
      <c r="G622" s="59"/>
      <c r="H622" s="59"/>
      <c r="I622" s="59"/>
      <c r="J622" s="59"/>
      <c r="K622" s="57">
        <f>K623</f>
        <v>150000</v>
      </c>
      <c r="L622" s="57"/>
      <c r="M622" s="57">
        <f>M623</f>
        <v>-150000</v>
      </c>
      <c r="N622" s="57"/>
      <c r="O622" s="57">
        <f>O623</f>
        <v>0</v>
      </c>
    </row>
    <row r="623" spans="2:15" ht="12.75">
      <c r="B623" s="76"/>
      <c r="C623" s="76"/>
      <c r="D623" s="55">
        <v>42</v>
      </c>
      <c r="E623" s="93" t="s">
        <v>67</v>
      </c>
      <c r="F623" s="59"/>
      <c r="G623" s="59"/>
      <c r="H623" s="59"/>
      <c r="I623" s="59"/>
      <c r="J623" s="59"/>
      <c r="K623" s="79">
        <f>K624</f>
        <v>150000</v>
      </c>
      <c r="L623" s="28"/>
      <c r="M623" s="77">
        <f>M624</f>
        <v>-150000</v>
      </c>
      <c r="N623" s="77"/>
      <c r="O623" s="77">
        <f>O624</f>
        <v>0</v>
      </c>
    </row>
    <row r="624" spans="1:15" ht="12.75">
      <c r="A624" s="76"/>
      <c r="B624" s="76"/>
      <c r="C624" s="76"/>
      <c r="D624" s="78">
        <v>421</v>
      </c>
      <c r="E624" s="59" t="s">
        <v>68</v>
      </c>
      <c r="F624" s="59"/>
      <c r="G624" s="59"/>
      <c r="H624" s="59"/>
      <c r="I624" s="59"/>
      <c r="J624" s="59"/>
      <c r="K624" s="79">
        <v>150000</v>
      </c>
      <c r="L624" s="28"/>
      <c r="M624" s="79">
        <v>-150000</v>
      </c>
      <c r="N624" s="28"/>
      <c r="O624" s="79">
        <f>K624+M624</f>
        <v>0</v>
      </c>
    </row>
    <row r="625" spans="1:15" ht="12.75">
      <c r="A625" s="76"/>
      <c r="B625" s="76"/>
      <c r="C625" s="76"/>
      <c r="D625" s="277"/>
      <c r="E625" s="126" t="s">
        <v>332</v>
      </c>
      <c r="F625" s="278"/>
      <c r="G625" s="278"/>
      <c r="H625" s="278"/>
      <c r="I625" s="278"/>
      <c r="J625" s="278"/>
      <c r="K625" s="128"/>
      <c r="L625" s="127"/>
      <c r="M625" s="127"/>
      <c r="N625" s="127"/>
      <c r="O625" s="127"/>
    </row>
    <row r="626" spans="1:15" ht="12.75">
      <c r="A626" s="76"/>
      <c r="B626" s="76"/>
      <c r="C626" s="76"/>
      <c r="D626" s="55">
        <v>4</v>
      </c>
      <c r="E626" s="59" t="s">
        <v>63</v>
      </c>
      <c r="F626" s="59"/>
      <c r="G626" s="59"/>
      <c r="H626" s="59"/>
      <c r="I626" s="59"/>
      <c r="J626" s="59"/>
      <c r="K626" s="57">
        <f>K627</f>
        <v>200000</v>
      </c>
      <c r="L626" s="57"/>
      <c r="M626" s="57">
        <f>M627</f>
        <v>-200000</v>
      </c>
      <c r="N626" s="57"/>
      <c r="O626" s="79">
        <f aca="true" t="shared" si="3" ref="O626:O640">K626+M626</f>
        <v>0</v>
      </c>
    </row>
    <row r="627" spans="1:15" ht="12.75">
      <c r="A627" s="76"/>
      <c r="B627" s="76"/>
      <c r="C627" s="76"/>
      <c r="D627" s="55">
        <v>42</v>
      </c>
      <c r="E627" s="59" t="s">
        <v>67</v>
      </c>
      <c r="F627" s="59"/>
      <c r="G627" s="59"/>
      <c r="H627" s="59"/>
      <c r="I627" s="59"/>
      <c r="J627" s="59"/>
      <c r="K627" s="79">
        <f>K628</f>
        <v>200000</v>
      </c>
      <c r="L627" s="28"/>
      <c r="M627" s="77">
        <f>M628</f>
        <v>-200000</v>
      </c>
      <c r="N627" s="77"/>
      <c r="O627" s="79">
        <f t="shared" si="3"/>
        <v>0</v>
      </c>
    </row>
    <row r="628" spans="1:15" ht="12.75">
      <c r="A628" s="76"/>
      <c r="B628" s="76"/>
      <c r="C628" s="76"/>
      <c r="D628" s="78">
        <v>421</v>
      </c>
      <c r="E628" s="59" t="s">
        <v>68</v>
      </c>
      <c r="F628" s="59"/>
      <c r="G628" s="59"/>
      <c r="H628" s="59"/>
      <c r="I628" s="59"/>
      <c r="J628" s="59"/>
      <c r="K628" s="79">
        <v>200000</v>
      </c>
      <c r="L628" s="28"/>
      <c r="M628" s="79">
        <v>-200000</v>
      </c>
      <c r="N628" s="28"/>
      <c r="O628" s="79">
        <f t="shared" si="3"/>
        <v>0</v>
      </c>
    </row>
    <row r="629" spans="1:15" ht="12.75">
      <c r="A629" s="76"/>
      <c r="B629" s="76"/>
      <c r="C629" s="76"/>
      <c r="D629" s="82"/>
      <c r="E629" s="76"/>
      <c r="F629" s="76"/>
      <c r="G629" s="76"/>
      <c r="H629" s="76"/>
      <c r="I629" s="76"/>
      <c r="J629" s="76"/>
      <c r="K629" s="88"/>
      <c r="O629" s="84"/>
    </row>
    <row r="630" spans="4:15" ht="12.75">
      <c r="D630" s="16"/>
      <c r="E630" s="12" t="s">
        <v>211</v>
      </c>
      <c r="O630" s="88"/>
    </row>
    <row r="631" spans="4:15" ht="12.75">
      <c r="D631" s="16"/>
      <c r="E631" s="12" t="s">
        <v>212</v>
      </c>
      <c r="O631" s="88"/>
    </row>
    <row r="632" spans="4:15" ht="12.75">
      <c r="D632" s="82"/>
      <c r="E632" s="109" t="s">
        <v>213</v>
      </c>
      <c r="F632" s="76"/>
      <c r="G632" s="76"/>
      <c r="H632" s="76"/>
      <c r="I632" s="76"/>
      <c r="J632" s="76"/>
      <c r="K632" s="88"/>
      <c r="O632" s="88"/>
    </row>
    <row r="633" spans="2:15" ht="12.75">
      <c r="B633" s="76"/>
      <c r="C633" s="76"/>
      <c r="D633" s="82"/>
      <c r="E633" s="109" t="s">
        <v>252</v>
      </c>
      <c r="F633" s="76"/>
      <c r="G633" s="76"/>
      <c r="H633" s="76"/>
      <c r="I633" s="76"/>
      <c r="J633" s="76"/>
      <c r="K633" s="88"/>
      <c r="O633" s="128"/>
    </row>
    <row r="634" spans="2:15" ht="12.75">
      <c r="B634" s="76"/>
      <c r="C634" s="76"/>
      <c r="D634" s="78"/>
      <c r="E634" s="56" t="s">
        <v>253</v>
      </c>
      <c r="F634" s="59"/>
      <c r="G634" s="59"/>
      <c r="H634" s="59"/>
      <c r="I634" s="59"/>
      <c r="J634" s="59"/>
      <c r="K634" s="79"/>
      <c r="L634" s="28"/>
      <c r="M634" s="28"/>
      <c r="N634" s="28"/>
      <c r="O634" s="79"/>
    </row>
    <row r="635" spans="2:15" ht="12.75">
      <c r="B635" s="76"/>
      <c r="C635" s="76"/>
      <c r="D635" s="55">
        <v>3</v>
      </c>
      <c r="E635" s="59" t="s">
        <v>45</v>
      </c>
      <c r="F635" s="59"/>
      <c r="G635" s="59"/>
      <c r="H635" s="59"/>
      <c r="I635" s="59"/>
      <c r="J635" s="59"/>
      <c r="K635" s="57">
        <f>K636</f>
        <v>25000</v>
      </c>
      <c r="L635" s="57"/>
      <c r="M635" s="57">
        <f>M636</f>
        <v>0</v>
      </c>
      <c r="N635" s="57"/>
      <c r="O635" s="79">
        <f t="shared" si="3"/>
        <v>25000</v>
      </c>
    </row>
    <row r="636" spans="2:15" ht="12.75">
      <c r="B636" s="76"/>
      <c r="C636" s="76"/>
      <c r="D636" s="55">
        <v>32</v>
      </c>
      <c r="E636" s="59" t="s">
        <v>50</v>
      </c>
      <c r="F636" s="59"/>
      <c r="G636" s="59"/>
      <c r="H636" s="59"/>
      <c r="I636" s="59"/>
      <c r="J636" s="59"/>
      <c r="K636" s="79">
        <f>K637</f>
        <v>25000</v>
      </c>
      <c r="L636" s="28"/>
      <c r="M636" s="77">
        <f>M637</f>
        <v>0</v>
      </c>
      <c r="N636" s="77"/>
      <c r="O636" s="79">
        <f t="shared" si="3"/>
        <v>25000</v>
      </c>
    </row>
    <row r="637" spans="2:15" ht="12.75">
      <c r="B637" s="76"/>
      <c r="C637" s="76"/>
      <c r="D637" s="78">
        <v>323</v>
      </c>
      <c r="E637" s="59" t="s">
        <v>53</v>
      </c>
      <c r="F637" s="59"/>
      <c r="G637" s="59"/>
      <c r="H637" s="59"/>
      <c r="I637" s="59"/>
      <c r="J637" s="59"/>
      <c r="K637" s="79">
        <v>25000</v>
      </c>
      <c r="L637" s="28"/>
      <c r="M637" s="77">
        <v>0</v>
      </c>
      <c r="N637" s="77"/>
      <c r="O637" s="79">
        <f t="shared" si="3"/>
        <v>25000</v>
      </c>
    </row>
    <row r="638" spans="2:15" ht="12.75">
      <c r="B638" s="76"/>
      <c r="C638" s="76"/>
      <c r="D638" s="78"/>
      <c r="E638" s="56" t="s">
        <v>254</v>
      </c>
      <c r="F638" s="59"/>
      <c r="G638" s="59"/>
      <c r="H638" s="59"/>
      <c r="I638" s="59"/>
      <c r="J638" s="59"/>
      <c r="K638" s="79"/>
      <c r="L638" s="28"/>
      <c r="M638" s="77"/>
      <c r="N638" s="77"/>
      <c r="O638" s="79"/>
    </row>
    <row r="639" spans="2:15" ht="12.75">
      <c r="B639" s="76"/>
      <c r="C639" s="76"/>
      <c r="D639" s="55">
        <v>3</v>
      </c>
      <c r="E639" s="59" t="s">
        <v>45</v>
      </c>
      <c r="F639" s="59"/>
      <c r="G639" s="59"/>
      <c r="H639" s="59"/>
      <c r="I639" s="59"/>
      <c r="J639" s="59"/>
      <c r="K639" s="57">
        <f>K640</f>
        <v>2000</v>
      </c>
      <c r="L639" s="57"/>
      <c r="M639" s="57">
        <f>M640</f>
        <v>2000</v>
      </c>
      <c r="N639" s="57"/>
      <c r="O639" s="79">
        <f t="shared" si="3"/>
        <v>4000</v>
      </c>
    </row>
    <row r="640" spans="2:15" ht="12.75">
      <c r="B640" s="76"/>
      <c r="C640" s="76"/>
      <c r="D640" s="55">
        <v>32</v>
      </c>
      <c r="E640" s="59" t="s">
        <v>50</v>
      </c>
      <c r="F640" s="59"/>
      <c r="G640" s="59"/>
      <c r="H640" s="59"/>
      <c r="I640" s="59"/>
      <c r="J640" s="59"/>
      <c r="K640" s="79">
        <f>K641</f>
        <v>2000</v>
      </c>
      <c r="L640" s="28"/>
      <c r="M640" s="77">
        <f>M641</f>
        <v>2000</v>
      </c>
      <c r="N640" s="77"/>
      <c r="O640" s="79">
        <f t="shared" si="3"/>
        <v>4000</v>
      </c>
    </row>
    <row r="641" spans="2:15" ht="12.75">
      <c r="B641" s="76"/>
      <c r="C641" s="76"/>
      <c r="D641" s="78">
        <v>323</v>
      </c>
      <c r="E641" s="59" t="s">
        <v>53</v>
      </c>
      <c r="F641" s="59"/>
      <c r="G641" s="59"/>
      <c r="H641" s="59"/>
      <c r="I641" s="59"/>
      <c r="J641" s="59"/>
      <c r="K641" s="79">
        <v>2000</v>
      </c>
      <c r="L641" s="28"/>
      <c r="M641" s="79">
        <v>2000</v>
      </c>
      <c r="N641" s="79"/>
      <c r="O641" s="79">
        <f>K641+M641</f>
        <v>4000</v>
      </c>
    </row>
    <row r="642" spans="2:15" ht="12.75" customHeight="1">
      <c r="B642" s="76"/>
      <c r="C642" s="76"/>
      <c r="D642" s="82"/>
      <c r="E642" s="76"/>
      <c r="F642" s="76"/>
      <c r="G642" s="76"/>
      <c r="H642" s="76"/>
      <c r="I642" s="76"/>
      <c r="J642" s="76"/>
      <c r="K642" s="88"/>
      <c r="L642" s="76"/>
      <c r="M642" s="76"/>
      <c r="N642" s="76"/>
      <c r="O642" s="76"/>
    </row>
    <row r="643" spans="1:15" ht="12.75">
      <c r="A643" s="309" t="s">
        <v>215</v>
      </c>
      <c r="B643" s="309"/>
      <c r="C643" s="309"/>
      <c r="D643" s="309"/>
      <c r="E643" s="309"/>
      <c r="F643" s="309"/>
      <c r="G643" s="309"/>
      <c r="H643" s="309"/>
      <c r="I643" s="309"/>
      <c r="J643" s="309"/>
      <c r="K643" s="309"/>
      <c r="L643" s="309"/>
      <c r="M643" s="309"/>
      <c r="N643" s="309"/>
      <c r="O643" s="309"/>
    </row>
    <row r="644" spans="4:11" ht="12.75">
      <c r="D644" s="129"/>
      <c r="E644" s="130"/>
      <c r="F644" s="130"/>
      <c r="G644" s="130"/>
      <c r="H644" s="130"/>
      <c r="I644" s="131"/>
      <c r="J644" s="131"/>
      <c r="K644" s="132"/>
    </row>
    <row r="645" spans="1:15" ht="24.75" customHeight="1">
      <c r="A645" s="310" t="s">
        <v>352</v>
      </c>
      <c r="B645" s="310"/>
      <c r="C645" s="310"/>
      <c r="D645" s="310"/>
      <c r="E645" s="310"/>
      <c r="F645" s="310"/>
      <c r="G645" s="310"/>
      <c r="H645" s="310"/>
      <c r="I645" s="310"/>
      <c r="J645" s="310"/>
      <c r="K645" s="310"/>
      <c r="L645" s="310"/>
      <c r="M645" s="310"/>
      <c r="N645" s="310"/>
      <c r="O645" s="310"/>
    </row>
    <row r="646" spans="4:11" ht="12.75" customHeight="1">
      <c r="D646" s="129"/>
      <c r="E646" s="130"/>
      <c r="F646" s="130"/>
      <c r="G646" s="130"/>
      <c r="H646" s="130"/>
      <c r="I646" s="131"/>
      <c r="J646" s="131"/>
      <c r="K646" s="132"/>
    </row>
    <row r="647" spans="1:15" ht="12.75" customHeight="1">
      <c r="A647" s="311" t="s">
        <v>216</v>
      </c>
      <c r="B647" s="311"/>
      <c r="C647" s="311"/>
      <c r="D647" s="311"/>
      <c r="E647" s="311"/>
      <c r="F647" s="311"/>
      <c r="G647" s="311"/>
      <c r="H647" s="311"/>
      <c r="I647" s="311"/>
      <c r="J647" s="311"/>
      <c r="K647" s="311"/>
      <c r="L647" s="311"/>
      <c r="M647" s="311"/>
      <c r="N647" s="311"/>
      <c r="O647" s="311"/>
    </row>
    <row r="648" spans="1:15" ht="12.75">
      <c r="A648" s="309" t="s">
        <v>217</v>
      </c>
      <c r="B648" s="309"/>
      <c r="C648" s="309"/>
      <c r="D648" s="309"/>
      <c r="E648" s="309"/>
      <c r="F648" s="309"/>
      <c r="G648" s="309"/>
      <c r="H648" s="309"/>
      <c r="I648" s="309"/>
      <c r="J648" s="309"/>
      <c r="K648" s="309"/>
      <c r="L648" s="309"/>
      <c r="M648" s="309"/>
      <c r="N648" s="309"/>
      <c r="O648" s="309"/>
    </row>
    <row r="649" spans="4:11" ht="12.75">
      <c r="D649" s="129"/>
      <c r="E649" s="130"/>
      <c r="F649" s="130"/>
      <c r="G649" s="130"/>
      <c r="H649" s="130"/>
      <c r="I649" s="131"/>
      <c r="J649" s="131"/>
      <c r="K649" s="132"/>
    </row>
    <row r="650" spans="1:11" ht="12.75">
      <c r="A650" t="s">
        <v>218</v>
      </c>
      <c r="B650" t="s">
        <v>363</v>
      </c>
      <c r="D650" s="129"/>
      <c r="E650" s="130"/>
      <c r="F650" s="130"/>
      <c r="G650" s="130"/>
      <c r="H650" s="130"/>
      <c r="I650" s="131"/>
      <c r="J650" s="131"/>
      <c r="K650" s="132"/>
    </row>
    <row r="651" spans="2:11" ht="12.75">
      <c r="B651" t="s">
        <v>354</v>
      </c>
      <c r="D651" s="129"/>
      <c r="E651" s="130"/>
      <c r="F651" s="130"/>
      <c r="G651" s="130"/>
      <c r="H651" s="130"/>
      <c r="I651" s="131"/>
      <c r="J651" s="131"/>
      <c r="K651" s="132"/>
    </row>
    <row r="652" spans="4:11" ht="12.75">
      <c r="D652" s="129"/>
      <c r="E652" s="130"/>
      <c r="F652" s="130"/>
      <c r="G652" s="130"/>
      <c r="H652" s="130"/>
      <c r="I652" s="131"/>
      <c r="J652" s="131"/>
      <c r="K652" s="132"/>
    </row>
    <row r="653" spans="2:11" ht="12.75" customHeight="1">
      <c r="B653" t="s">
        <v>364</v>
      </c>
      <c r="D653" s="129"/>
      <c r="E653" s="130"/>
      <c r="F653" s="130"/>
      <c r="G653" s="130"/>
      <c r="H653" s="130"/>
      <c r="I653" s="131"/>
      <c r="J653" s="131"/>
      <c r="K653" s="132"/>
    </row>
    <row r="654" ht="12.75" customHeight="1">
      <c r="M654" s="1" t="s">
        <v>219</v>
      </c>
    </row>
    <row r="655" spans="10:13" ht="12.75" customHeight="1">
      <c r="J655" s="1"/>
      <c r="M655" s="11" t="s">
        <v>355</v>
      </c>
    </row>
    <row r="656" ht="12.75">
      <c r="O656">
        <v>18</v>
      </c>
    </row>
    <row r="658" ht="12.75">
      <c r="K658" s="99"/>
    </row>
    <row r="660" ht="12.75" customHeight="1">
      <c r="K660" s="99"/>
    </row>
    <row r="662" ht="12.75" customHeight="1">
      <c r="K662" s="133"/>
    </row>
    <row r="664" ht="12.75" customHeight="1">
      <c r="K664" s="99"/>
    </row>
    <row r="667" ht="12.75" customHeight="1">
      <c r="K667" s="99"/>
    </row>
    <row r="670" ht="12.75" customHeight="1">
      <c r="O670" t="s">
        <v>338</v>
      </c>
    </row>
    <row r="671" ht="12.75" customHeight="1">
      <c r="K671" s="99"/>
    </row>
    <row r="678" ht="12.75" customHeight="1">
      <c r="K678" s="99"/>
    </row>
  </sheetData>
  <sheetProtection selectLockedCells="1" selectUnlockedCells="1"/>
  <mergeCells count="39">
    <mergeCell ref="A1:O1"/>
    <mergeCell ref="A4:O4"/>
    <mergeCell ref="A5:O5"/>
    <mergeCell ref="B8:O8"/>
    <mergeCell ref="J16:K16"/>
    <mergeCell ref="A10:O11"/>
    <mergeCell ref="A35:O35"/>
    <mergeCell ref="A37:O38"/>
    <mergeCell ref="E42:I42"/>
    <mergeCell ref="J42:K42"/>
    <mergeCell ref="E50:I50"/>
    <mergeCell ref="E57:I57"/>
    <mergeCell ref="E62:J62"/>
    <mergeCell ref="E102:I102"/>
    <mergeCell ref="E103:I103"/>
    <mergeCell ref="E109:I109"/>
    <mergeCell ref="E110:I110"/>
    <mergeCell ref="E114:I114"/>
    <mergeCell ref="A140:O140"/>
    <mergeCell ref="B142:O145"/>
    <mergeCell ref="J146:K146"/>
    <mergeCell ref="E148:I148"/>
    <mergeCell ref="J148:K148"/>
    <mergeCell ref="E149:J150"/>
    <mergeCell ref="E151:I152"/>
    <mergeCell ref="E153:I154"/>
    <mergeCell ref="E171:J171"/>
    <mergeCell ref="E321:J321"/>
    <mergeCell ref="E499:J499"/>
    <mergeCell ref="E503:J503"/>
    <mergeCell ref="A643:O643"/>
    <mergeCell ref="A645:O645"/>
    <mergeCell ref="A647:O647"/>
    <mergeCell ref="A648:O648"/>
    <mergeCell ref="E509:J509"/>
    <mergeCell ref="E514:J514"/>
    <mergeCell ref="E518:J518"/>
    <mergeCell ref="E522:J522"/>
    <mergeCell ref="E526:J5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2"/>
  <sheetViews>
    <sheetView zoomScalePageLayoutView="0" workbookViewId="0" topLeftCell="A445">
      <selection activeCell="K7" sqref="K7:U7"/>
    </sheetView>
  </sheetViews>
  <sheetFormatPr defaultColWidth="9.140625" defaultRowHeight="12.75"/>
  <cols>
    <col min="1" max="1" width="2.421875" style="0" customWidth="1"/>
    <col min="2" max="2" width="3.28125" style="0" customWidth="1"/>
    <col min="3" max="3" width="0.71875" style="0" customWidth="1"/>
    <col min="4" max="4" width="6.421875" style="16" customWidth="1"/>
    <col min="7" max="7" width="11.28125" style="0" customWidth="1"/>
    <col min="8" max="8" width="6.57421875" style="0" customWidth="1"/>
    <col min="9" max="9" width="4.421875" style="0" customWidth="1"/>
    <col min="10" max="10" width="21.00390625" style="0" customWidth="1"/>
    <col min="11" max="11" width="1.421875" style="1" customWidth="1"/>
    <col min="12" max="12" width="23.8515625" style="1" customWidth="1"/>
    <col min="13" max="13" width="3.00390625" style="1" customWidth="1"/>
    <col min="14" max="14" width="23.00390625" style="1" customWidth="1"/>
  </cols>
  <sheetData>
    <row r="1" spans="1:15" s="4" customFormat="1" ht="49.5" customHeight="1">
      <c r="A1" s="310" t="s">
        <v>221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5"/>
    </row>
    <row r="2" spans="1:25" ht="12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5"/>
      <c r="L2"/>
      <c r="M2"/>
      <c r="N2" s="16"/>
      <c r="U2" s="2"/>
      <c r="V2" s="1"/>
      <c r="W2" s="1"/>
      <c r="X2" s="1"/>
      <c r="Y2" s="1"/>
    </row>
    <row r="3" spans="1:25" s="6" customFormat="1" ht="12.75">
      <c r="A3"/>
      <c r="B3" s="5"/>
      <c r="C3"/>
      <c r="D3" s="1"/>
      <c r="E3"/>
      <c r="F3"/>
      <c r="G3"/>
      <c r="H3"/>
      <c r="I3"/>
      <c r="J3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1"/>
      <c r="W3" s="1"/>
      <c r="X3" s="1"/>
      <c r="Y3" s="1"/>
    </row>
    <row r="4" spans="1:25" s="6" customFormat="1" ht="12.75">
      <c r="A4" s="319" t="s">
        <v>222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P4" s="7"/>
      <c r="Q4" s="7"/>
      <c r="R4" s="7"/>
      <c r="S4" s="7"/>
      <c r="T4" s="7"/>
      <c r="U4" s="7"/>
      <c r="V4" s="1"/>
      <c r="W4" s="1"/>
      <c r="X4" s="1"/>
      <c r="Y4" s="1"/>
    </row>
    <row r="5" spans="1:25" ht="12.75">
      <c r="A5" s="319" t="s">
        <v>223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75"/>
      <c r="U5" s="2"/>
      <c r="V5" s="1"/>
      <c r="W5" s="1"/>
      <c r="X5" s="1"/>
      <c r="Y5" s="1"/>
    </row>
    <row r="6" spans="1:25" ht="12.75">
      <c r="A6" s="7"/>
      <c r="B6" s="6"/>
      <c r="C6" s="6"/>
      <c r="D6" s="6"/>
      <c r="E6" s="6"/>
      <c r="F6" s="6"/>
      <c r="G6" s="6"/>
      <c r="H6" s="6"/>
      <c r="I6" s="6"/>
      <c r="J6" s="6"/>
      <c r="K6"/>
      <c r="L6"/>
      <c r="M6"/>
      <c r="N6" s="16"/>
      <c r="U6" s="2"/>
      <c r="V6" s="1"/>
      <c r="W6" s="1"/>
      <c r="X6" s="1"/>
      <c r="Y6" s="1"/>
    </row>
    <row r="7" spans="1:21" s="1" customFormat="1" ht="12.75">
      <c r="A7"/>
      <c r="B7"/>
      <c r="C7"/>
      <c r="E7"/>
      <c r="F7"/>
      <c r="G7"/>
      <c r="H7"/>
      <c r="I7"/>
      <c r="J7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</row>
    <row r="8" spans="2:25" ht="12.75">
      <c r="B8" t="s">
        <v>0</v>
      </c>
      <c r="D8" s="1"/>
      <c r="K8"/>
      <c r="L8"/>
      <c r="M8"/>
      <c r="N8" s="16"/>
      <c r="U8" s="2"/>
      <c r="V8" s="1"/>
      <c r="W8" s="1"/>
      <c r="X8" s="1"/>
      <c r="Y8" s="1"/>
    </row>
    <row r="9" spans="1:25" ht="12.75">
      <c r="A9" s="309" t="s">
        <v>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4:25" ht="12.75">
      <c r="D10" s="1"/>
      <c r="K10"/>
      <c r="L10"/>
      <c r="M10"/>
      <c r="N10" s="16"/>
      <c r="U10" s="2"/>
      <c r="V10" s="1"/>
      <c r="W10" s="1"/>
      <c r="X10" s="1"/>
      <c r="Y10" s="1"/>
    </row>
    <row r="11" spans="1:25" ht="12.75">
      <c r="A11" s="340" t="s">
        <v>224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6"/>
      <c r="P11" s="6"/>
      <c r="R11" s="333"/>
      <c r="S11" s="333"/>
      <c r="T11" s="333"/>
      <c r="U11" s="333"/>
      <c r="V11" s="1"/>
      <c r="W11" s="1"/>
      <c r="X11" s="1"/>
      <c r="Y11" s="1"/>
    </row>
    <row r="12" spans="1:25" ht="12.75">
      <c r="A12" s="1"/>
      <c r="B12" s="6"/>
      <c r="C12" s="6"/>
      <c r="D12" s="6"/>
      <c r="E12" s="6"/>
      <c r="F12" s="6"/>
      <c r="G12" s="6"/>
      <c r="H12" s="6"/>
      <c r="I12" s="6"/>
      <c r="J12" s="6"/>
      <c r="K12"/>
      <c r="L12"/>
      <c r="M12"/>
      <c r="N12" s="16"/>
      <c r="U12" s="2"/>
      <c r="V12" s="1"/>
      <c r="W12" s="1"/>
      <c r="X12" s="1"/>
      <c r="Y12" s="1"/>
    </row>
    <row r="13" spans="1:25" s="12" customFormat="1" ht="12.75">
      <c r="A13"/>
      <c r="B13"/>
      <c r="C13"/>
      <c r="D13" s="1"/>
      <c r="E13"/>
      <c r="F13"/>
      <c r="G13"/>
      <c r="H13"/>
      <c r="I13"/>
      <c r="J13"/>
      <c r="N13" s="65"/>
      <c r="T13" s="323"/>
      <c r="U13" s="323"/>
      <c r="V13" s="135"/>
      <c r="W13" s="135"/>
      <c r="X13" s="135"/>
      <c r="Y13" s="135"/>
    </row>
    <row r="14" spans="2:25" ht="12.75">
      <c r="B14" s="6"/>
      <c r="C14" s="6"/>
      <c r="D14" s="1"/>
      <c r="E14" s="6"/>
      <c r="F14" s="6"/>
      <c r="H14" s="341"/>
      <c r="I14" s="341"/>
      <c r="J14" s="341"/>
      <c r="K14"/>
      <c r="L14" s="9" t="s">
        <v>225</v>
      </c>
      <c r="M14"/>
      <c r="N14" s="9" t="s">
        <v>226</v>
      </c>
      <c r="U14" s="2"/>
      <c r="V14" s="137"/>
      <c r="W14" s="137"/>
      <c r="X14" s="137"/>
      <c r="Y14" s="137"/>
    </row>
    <row r="15" spans="4:25" ht="12.75">
      <c r="D15" s="1"/>
      <c r="K15"/>
      <c r="L15"/>
      <c r="M15"/>
      <c r="N15" s="16"/>
      <c r="U15" s="2"/>
      <c r="V15" s="137"/>
      <c r="W15" s="137"/>
      <c r="X15" s="137"/>
      <c r="Y15" s="137"/>
    </row>
    <row r="16" spans="1:25" ht="12.75">
      <c r="A16" s="12"/>
      <c r="B16" s="12" t="s">
        <v>5</v>
      </c>
      <c r="C16" s="12"/>
      <c r="D16" s="13"/>
      <c r="E16" s="12"/>
      <c r="F16" s="12"/>
      <c r="G16" s="12"/>
      <c r="H16" s="12"/>
      <c r="I16" s="12"/>
      <c r="J16" s="138"/>
      <c r="K16"/>
      <c r="L16"/>
      <c r="M16"/>
      <c r="N16" s="16"/>
      <c r="U16" s="2"/>
      <c r="V16" s="1"/>
      <c r="W16" s="1"/>
      <c r="X16" s="1"/>
      <c r="Y16" s="1"/>
    </row>
    <row r="17" spans="1:25" s="12" customFormat="1" ht="12.75">
      <c r="A17"/>
      <c r="B17"/>
      <c r="C17"/>
      <c r="D17" s="16" t="s">
        <v>7</v>
      </c>
      <c r="E17"/>
      <c r="F17"/>
      <c r="G17"/>
      <c r="H17"/>
      <c r="I17"/>
      <c r="J17"/>
      <c r="K17" s="2"/>
      <c r="L17" s="2">
        <f>L37+L47</f>
        <v>3482500</v>
      </c>
      <c r="M17" s="2"/>
      <c r="N17" s="2">
        <f>N37+N47</f>
        <v>3625550</v>
      </c>
      <c r="U17" s="14"/>
      <c r="V17" s="135"/>
      <c r="W17" s="135"/>
      <c r="X17" s="135"/>
      <c r="Y17" s="135"/>
    </row>
    <row r="18" spans="4:25" ht="12.75">
      <c r="D18" s="16" t="s">
        <v>9</v>
      </c>
      <c r="K18" s="2"/>
      <c r="L18" s="2">
        <f>L55</f>
        <v>2124060</v>
      </c>
      <c r="M18" s="2"/>
      <c r="N18" s="2">
        <f>N55</f>
        <v>2117250</v>
      </c>
      <c r="U18" s="2"/>
      <c r="V18" s="137"/>
      <c r="W18" s="137"/>
      <c r="X18" s="137"/>
      <c r="Y18" s="137"/>
    </row>
    <row r="19" spans="4:25" ht="12.75">
      <c r="D19" s="16" t="s">
        <v>10</v>
      </c>
      <c r="K19" s="2"/>
      <c r="L19" s="2">
        <f>L62</f>
        <v>1358440</v>
      </c>
      <c r="M19" s="2"/>
      <c r="N19" s="2">
        <f>N62</f>
        <v>1508300</v>
      </c>
      <c r="U19" s="2"/>
      <c r="V19" s="137"/>
      <c r="W19" s="137"/>
      <c r="X19" s="137"/>
      <c r="Y19" s="137"/>
    </row>
    <row r="20" spans="4:25" ht="12.75">
      <c r="D20" s="16" t="s">
        <v>11</v>
      </c>
      <c r="K20"/>
      <c r="L20" s="139">
        <v>0</v>
      </c>
      <c r="M20" s="139"/>
      <c r="N20" s="139">
        <v>0</v>
      </c>
      <c r="U20" s="2"/>
      <c r="V20" s="1"/>
      <c r="W20" s="1"/>
      <c r="X20" s="1"/>
      <c r="Y20" s="1"/>
    </row>
    <row r="21" spans="1:25" ht="12.75">
      <c r="A21" s="12"/>
      <c r="B21" s="12" t="s">
        <v>12</v>
      </c>
      <c r="C21" s="12"/>
      <c r="D21" s="13"/>
      <c r="E21" s="12"/>
      <c r="F21" s="12"/>
      <c r="G21" s="12"/>
      <c r="H21" s="12"/>
      <c r="I21" s="12"/>
      <c r="J21" s="12"/>
      <c r="K21"/>
      <c r="L21" s="139"/>
      <c r="M21" s="139"/>
      <c r="N21" s="139"/>
      <c r="U21" s="2"/>
      <c r="V21" s="1"/>
      <c r="W21" s="1"/>
      <c r="X21" s="1"/>
      <c r="Y21" s="1"/>
    </row>
    <row r="22" spans="4:25" ht="12.75">
      <c r="D22" s="16" t="s">
        <v>14</v>
      </c>
      <c r="L22" s="139">
        <v>0</v>
      </c>
      <c r="M22" s="139"/>
      <c r="N22" s="139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4:25" ht="12.75">
      <c r="D23" s="16" t="s">
        <v>16</v>
      </c>
      <c r="K23"/>
      <c r="L23" s="139">
        <v>0</v>
      </c>
      <c r="M23" s="139"/>
      <c r="N23" s="139">
        <v>0</v>
      </c>
      <c r="U23" s="2"/>
      <c r="V23" s="1"/>
      <c r="W23" s="1"/>
      <c r="X23" s="1"/>
      <c r="Y23" s="1"/>
    </row>
    <row r="24" spans="1:25" s="5" customFormat="1" ht="12.75">
      <c r="A24"/>
      <c r="B24"/>
      <c r="C24"/>
      <c r="D24" s="16" t="s">
        <v>17</v>
      </c>
      <c r="E24"/>
      <c r="F24"/>
      <c r="G24"/>
      <c r="H24"/>
      <c r="I24"/>
      <c r="J24"/>
      <c r="L24" s="140">
        <v>0</v>
      </c>
      <c r="M24" s="140"/>
      <c r="N24" s="140">
        <v>0</v>
      </c>
      <c r="V24" s="4"/>
      <c r="W24" s="4"/>
      <c r="X24" s="4"/>
      <c r="Y24" s="4"/>
    </row>
    <row r="25" spans="4:25" ht="12.75">
      <c r="D25" s="16" t="s">
        <v>18</v>
      </c>
      <c r="K25" s="5"/>
      <c r="L25" s="140">
        <v>0</v>
      </c>
      <c r="M25" s="140"/>
      <c r="N25" s="140">
        <v>0</v>
      </c>
      <c r="O25" s="5"/>
      <c r="P25" s="5"/>
      <c r="Q25" s="5"/>
      <c r="R25" s="5"/>
      <c r="S25" s="5"/>
      <c r="T25" s="5"/>
      <c r="U25" s="5"/>
      <c r="V25" s="1"/>
      <c r="W25" s="1"/>
      <c r="X25" s="1"/>
      <c r="Y25" s="1"/>
    </row>
    <row r="26" spans="2:25" ht="12.75">
      <c r="B26" s="12"/>
      <c r="D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"/>
      <c r="W26" s="1"/>
      <c r="X26" s="1"/>
      <c r="Y26" s="1"/>
    </row>
    <row r="27" spans="1:25" ht="12.75" customHeight="1">
      <c r="A27" s="309" t="s">
        <v>19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5"/>
      <c r="P27" s="5"/>
      <c r="Q27" s="5"/>
      <c r="R27" s="5"/>
      <c r="S27" s="5"/>
      <c r="T27" s="5"/>
      <c r="U27" s="5"/>
      <c r="V27" s="1"/>
      <c r="W27" s="1"/>
      <c r="X27" s="1"/>
      <c r="Y27" s="1"/>
    </row>
    <row r="28" spans="4:25" ht="12.75">
      <c r="D28" s="1"/>
      <c r="K28"/>
      <c r="L28"/>
      <c r="M28"/>
      <c r="N28" s="16"/>
      <c r="U28" s="2"/>
      <c r="V28" s="1"/>
      <c r="W28" s="1"/>
      <c r="X28" s="1"/>
      <c r="Y28" s="1"/>
    </row>
    <row r="29" spans="1:25" ht="12.75" customHeight="1">
      <c r="A29" s="321" t="s">
        <v>227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U29" s="2"/>
      <c r="V29" s="1"/>
      <c r="W29" s="1"/>
      <c r="X29" s="1"/>
      <c r="Y29" s="1"/>
    </row>
    <row r="30" spans="1:25" s="12" customFormat="1" ht="12.75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U30" s="14"/>
      <c r="V30" s="14"/>
      <c r="W30" s="14"/>
      <c r="X30" s="14"/>
      <c r="Y30" s="14"/>
    </row>
    <row r="31" spans="1:25" s="112" customFormat="1" ht="12.75">
      <c r="A31"/>
      <c r="B31"/>
      <c r="C31"/>
      <c r="D31" s="1"/>
      <c r="E31"/>
      <c r="F31"/>
      <c r="G31"/>
      <c r="H31"/>
      <c r="I31"/>
      <c r="J31"/>
      <c r="N31" s="113"/>
      <c r="U31" s="114"/>
      <c r="V31" s="141"/>
      <c r="W31" s="141"/>
      <c r="X31" s="141"/>
      <c r="Y31" s="141"/>
    </row>
    <row r="32" spans="1:25" s="112" customFormat="1" ht="12.75">
      <c r="A32"/>
      <c r="B32"/>
      <c r="C32"/>
      <c r="D32" s="1"/>
      <c r="E32"/>
      <c r="F32"/>
      <c r="G32"/>
      <c r="H32"/>
      <c r="I32"/>
      <c r="J32"/>
      <c r="N32" s="113"/>
      <c r="U32" s="114"/>
      <c r="V32" s="141"/>
      <c r="W32" s="141"/>
      <c r="X32" s="141"/>
      <c r="Y32" s="141"/>
    </row>
    <row r="33" spans="1:25" s="112" customFormat="1" ht="12.75">
      <c r="A33"/>
      <c r="B33"/>
      <c r="C33"/>
      <c r="D33" s="1"/>
      <c r="E33"/>
      <c r="F33"/>
      <c r="G33"/>
      <c r="H33"/>
      <c r="I33"/>
      <c r="J33"/>
      <c r="N33" s="9">
        <v>1</v>
      </c>
      <c r="U33" s="114"/>
      <c r="V33" s="141"/>
      <c r="W33" s="141"/>
      <c r="X33" s="141"/>
      <c r="Y33" s="141"/>
    </row>
    <row r="34" spans="1:25" s="112" customFormat="1" ht="12.75">
      <c r="A34" s="12"/>
      <c r="B34" s="12"/>
      <c r="C34" s="12"/>
      <c r="D34" s="13"/>
      <c r="E34" s="12" t="s">
        <v>20</v>
      </c>
      <c r="F34" s="12"/>
      <c r="G34" s="12"/>
      <c r="H34" s="12"/>
      <c r="I34" s="12"/>
      <c r="J34" s="12"/>
      <c r="K34" s="14"/>
      <c r="L34" s="14">
        <f>L37+L47</f>
        <v>3482500</v>
      </c>
      <c r="M34" s="14"/>
      <c r="N34" s="14">
        <f>N37+N47</f>
        <v>3625550</v>
      </c>
      <c r="U34" s="114"/>
      <c r="V34" s="141"/>
      <c r="W34" s="141"/>
      <c r="X34" s="141"/>
      <c r="Y34" s="141"/>
    </row>
    <row r="35" spans="1:27" s="112" customFormat="1" ht="12.75">
      <c r="A35" s="19"/>
      <c r="B35" s="12"/>
      <c r="C35" s="12"/>
      <c r="D35" s="13"/>
      <c r="E35" s="12"/>
      <c r="F35" s="12"/>
      <c r="G35" s="12"/>
      <c r="H35" s="12"/>
      <c r="I35" s="12"/>
      <c r="J35" s="12"/>
      <c r="N35" s="113"/>
      <c r="O35" s="142"/>
      <c r="P35" s="142"/>
      <c r="Q35" s="142"/>
      <c r="R35" s="142"/>
      <c r="S35" s="142"/>
      <c r="T35" s="142"/>
      <c r="U35" s="143"/>
      <c r="V35" s="144"/>
      <c r="W35" s="144"/>
      <c r="X35" s="144"/>
      <c r="Y35" s="144"/>
      <c r="Z35" s="145"/>
      <c r="AA35" s="142"/>
    </row>
    <row r="36" spans="1:27" s="12" customFormat="1" ht="12.75">
      <c r="A36" s="146"/>
      <c r="B36" s="147"/>
      <c r="C36" s="147"/>
      <c r="D36" s="147" t="s">
        <v>21</v>
      </c>
      <c r="E36" s="339" t="s">
        <v>22</v>
      </c>
      <c r="F36" s="339"/>
      <c r="G36" s="339"/>
      <c r="H36" s="339"/>
      <c r="I36" s="339"/>
      <c r="J36" s="149"/>
      <c r="K36" s="147"/>
      <c r="L36" s="150" t="s">
        <v>3</v>
      </c>
      <c r="M36" s="150"/>
      <c r="N36" s="150" t="s">
        <v>4</v>
      </c>
      <c r="O36" s="109"/>
      <c r="P36" s="109"/>
      <c r="Q36" s="318"/>
      <c r="R36" s="318"/>
      <c r="S36" s="109"/>
      <c r="T36" s="109"/>
      <c r="U36" s="109"/>
      <c r="V36" s="151"/>
      <c r="W36" s="151"/>
      <c r="X36" s="151"/>
      <c r="Y36" s="151"/>
      <c r="Z36" s="109"/>
      <c r="AA36" s="109"/>
    </row>
    <row r="37" spans="1:27" s="112" customFormat="1" ht="12.75">
      <c r="A37" s="152"/>
      <c r="B37" s="153"/>
      <c r="C37" s="153"/>
      <c r="D37" s="153">
        <v>6</v>
      </c>
      <c r="E37" s="152" t="s">
        <v>24</v>
      </c>
      <c r="F37" s="152"/>
      <c r="G37" s="152"/>
      <c r="H37" s="152"/>
      <c r="I37" s="152"/>
      <c r="J37" s="154"/>
      <c r="K37" s="155"/>
      <c r="L37" s="149">
        <f>SUM(L38:L44)</f>
        <v>3399100</v>
      </c>
      <c r="M37" s="155"/>
      <c r="N37" s="149">
        <f>SUM(N38:N44)</f>
        <v>3539450</v>
      </c>
      <c r="O37" s="142"/>
      <c r="P37" s="142"/>
      <c r="Q37" s="142"/>
      <c r="R37" s="142"/>
      <c r="S37" s="142"/>
      <c r="T37" s="142"/>
      <c r="U37" s="143"/>
      <c r="V37" s="144"/>
      <c r="W37" s="144"/>
      <c r="X37" s="144"/>
      <c r="Y37" s="144"/>
      <c r="Z37" s="142"/>
      <c r="AA37" s="142"/>
    </row>
    <row r="38" spans="1:27" s="21" customFormat="1" ht="12.75">
      <c r="A38" s="152"/>
      <c r="B38" s="153"/>
      <c r="C38" s="153"/>
      <c r="D38" s="156">
        <v>61</v>
      </c>
      <c r="E38" s="157" t="s">
        <v>25</v>
      </c>
      <c r="F38" s="158"/>
      <c r="G38" s="152"/>
      <c r="H38" s="152"/>
      <c r="I38" s="152"/>
      <c r="J38" s="154"/>
      <c r="K38" s="153"/>
      <c r="L38" s="159">
        <v>1417000</v>
      </c>
      <c r="M38" s="153"/>
      <c r="N38" s="159">
        <v>1487000</v>
      </c>
      <c r="O38" s="40"/>
      <c r="P38" s="40"/>
      <c r="Q38" s="40"/>
      <c r="R38" s="40"/>
      <c r="S38" s="40"/>
      <c r="T38" s="160"/>
      <c r="U38" s="161"/>
      <c r="V38" s="162"/>
      <c r="W38" s="162"/>
      <c r="X38" s="162"/>
      <c r="Y38" s="162"/>
      <c r="Z38" s="40"/>
      <c r="AA38" s="40"/>
    </row>
    <row r="39" spans="1:27" s="38" customFormat="1" ht="27" customHeight="1">
      <c r="A39" s="152"/>
      <c r="B39" s="152"/>
      <c r="C39" s="153"/>
      <c r="D39" s="156">
        <v>63</v>
      </c>
      <c r="E39" s="326" t="s">
        <v>29</v>
      </c>
      <c r="F39" s="326"/>
      <c r="G39" s="326"/>
      <c r="H39" s="326"/>
      <c r="I39" s="326"/>
      <c r="J39" s="326"/>
      <c r="K39" s="163"/>
      <c r="L39" s="164">
        <v>1700000</v>
      </c>
      <c r="M39" s="163"/>
      <c r="N39" s="164">
        <v>1760000</v>
      </c>
      <c r="O39" s="334"/>
      <c r="P39" s="334"/>
      <c r="Q39" s="334"/>
      <c r="R39" s="334"/>
      <c r="S39" s="334"/>
      <c r="T39" s="166"/>
      <c r="U39" s="70"/>
      <c r="V39" s="167"/>
      <c r="W39" s="167"/>
      <c r="X39" s="167"/>
      <c r="Y39" s="167"/>
      <c r="Z39" s="66"/>
      <c r="AA39" s="66"/>
    </row>
    <row r="40" spans="1:27" s="38" customFormat="1" ht="12.75">
      <c r="A40" s="152"/>
      <c r="B40" s="153"/>
      <c r="C40" s="153"/>
      <c r="D40" s="156">
        <v>64</v>
      </c>
      <c r="E40" s="157" t="s">
        <v>31</v>
      </c>
      <c r="F40" s="152"/>
      <c r="G40" s="152"/>
      <c r="H40" s="152"/>
      <c r="I40" s="152"/>
      <c r="J40" s="152"/>
      <c r="K40" s="157"/>
      <c r="L40" s="164">
        <v>58000</v>
      </c>
      <c r="M40" s="163"/>
      <c r="N40" s="164">
        <v>60000</v>
      </c>
      <c r="O40" s="66"/>
      <c r="P40" s="66"/>
      <c r="Q40" s="66"/>
      <c r="R40" s="66"/>
      <c r="S40" s="66"/>
      <c r="T40" s="166"/>
      <c r="U40" s="70"/>
      <c r="V40" s="167"/>
      <c r="W40" s="167"/>
      <c r="X40" s="167"/>
      <c r="Y40" s="167"/>
      <c r="Z40" s="66"/>
      <c r="AA40" s="66"/>
    </row>
    <row r="41" spans="1:27" s="38" customFormat="1" ht="27" customHeight="1">
      <c r="A41" s="152"/>
      <c r="B41" s="153"/>
      <c r="C41" s="153"/>
      <c r="D41" s="156">
        <v>65</v>
      </c>
      <c r="E41" s="326" t="s">
        <v>34</v>
      </c>
      <c r="F41" s="326"/>
      <c r="G41" s="326"/>
      <c r="H41" s="326"/>
      <c r="I41" s="326"/>
      <c r="J41" s="326"/>
      <c r="K41" s="157"/>
      <c r="L41" s="164">
        <v>215000</v>
      </c>
      <c r="M41" s="163"/>
      <c r="N41" s="164">
        <v>223000</v>
      </c>
      <c r="O41" s="331"/>
      <c r="P41" s="331"/>
      <c r="Q41" s="331"/>
      <c r="R41" s="331"/>
      <c r="S41" s="331"/>
      <c r="T41" s="166"/>
      <c r="U41" s="70"/>
      <c r="V41" s="167"/>
      <c r="W41" s="167"/>
      <c r="X41" s="167"/>
      <c r="Y41" s="167"/>
      <c r="Z41" s="66"/>
      <c r="AA41" s="66"/>
    </row>
    <row r="42" spans="1:27" s="38" customFormat="1" ht="24.75" customHeight="1">
      <c r="A42" s="168"/>
      <c r="B42" s="169"/>
      <c r="C42" s="170"/>
      <c r="D42" s="171">
        <v>66</v>
      </c>
      <c r="E42" s="326" t="s">
        <v>38</v>
      </c>
      <c r="F42" s="326"/>
      <c r="G42" s="326"/>
      <c r="H42" s="326"/>
      <c r="I42" s="326"/>
      <c r="J42" s="326"/>
      <c r="K42" s="163"/>
      <c r="L42" s="164">
        <v>1000</v>
      </c>
      <c r="M42" s="163"/>
      <c r="N42" s="164">
        <v>1000</v>
      </c>
      <c r="O42" s="66"/>
      <c r="P42" s="66"/>
      <c r="Q42" s="66"/>
      <c r="R42" s="66"/>
      <c r="S42" s="66"/>
      <c r="T42" s="166"/>
      <c r="U42" s="70"/>
      <c r="V42" s="167"/>
      <c r="W42" s="167"/>
      <c r="X42" s="167"/>
      <c r="Y42" s="167"/>
      <c r="Z42" s="66"/>
      <c r="AA42" s="66"/>
    </row>
    <row r="43" spans="1:27" s="38" customFormat="1" ht="12.75" customHeight="1">
      <c r="A43" s="157"/>
      <c r="B43" s="163"/>
      <c r="C43" s="163"/>
      <c r="D43" s="156">
        <v>67</v>
      </c>
      <c r="E43" s="157" t="s">
        <v>42</v>
      </c>
      <c r="F43" s="157"/>
      <c r="G43" s="157"/>
      <c r="H43" s="157"/>
      <c r="I43" s="157"/>
      <c r="J43" s="157"/>
      <c r="K43" s="163"/>
      <c r="L43" s="164">
        <v>7100</v>
      </c>
      <c r="M43" s="163"/>
      <c r="N43" s="164">
        <v>7400</v>
      </c>
      <c r="O43" s="66"/>
      <c r="P43" s="165"/>
      <c r="Q43" s="165"/>
      <c r="R43" s="66"/>
      <c r="S43" s="66"/>
      <c r="T43" s="166"/>
      <c r="U43" s="70"/>
      <c r="V43" s="167"/>
      <c r="W43" s="167"/>
      <c r="X43" s="167"/>
      <c r="Y43" s="167"/>
      <c r="Z43" s="66"/>
      <c r="AA43" s="66"/>
    </row>
    <row r="44" spans="1:27" s="38" customFormat="1" ht="12.75">
      <c r="A44" s="157"/>
      <c r="B44" s="163"/>
      <c r="C44" s="163"/>
      <c r="D44" s="156">
        <v>68</v>
      </c>
      <c r="E44" s="157" t="s">
        <v>40</v>
      </c>
      <c r="F44" s="157"/>
      <c r="G44" s="157"/>
      <c r="H44" s="157"/>
      <c r="I44" s="157"/>
      <c r="J44" s="157"/>
      <c r="K44" s="163"/>
      <c r="L44" s="164">
        <v>1000</v>
      </c>
      <c r="M44" s="163"/>
      <c r="N44" s="164">
        <v>1050</v>
      </c>
      <c r="O44" s="66"/>
      <c r="P44" s="66"/>
      <c r="Q44" s="66"/>
      <c r="R44" s="66"/>
      <c r="S44" s="66"/>
      <c r="T44" s="166"/>
      <c r="U44" s="161"/>
      <c r="V44" s="167"/>
      <c r="W44" s="167"/>
      <c r="X44" s="167"/>
      <c r="Y44" s="167"/>
      <c r="Z44" s="66"/>
      <c r="AA44" s="66"/>
    </row>
    <row r="45" spans="1:27" s="38" customFormat="1" ht="12.75" customHeight="1">
      <c r="A45" s="157"/>
      <c r="B45" s="163"/>
      <c r="C45" s="163"/>
      <c r="D45" s="163"/>
      <c r="E45" s="157"/>
      <c r="F45" s="157"/>
      <c r="G45" s="157"/>
      <c r="H45" s="157"/>
      <c r="I45" s="157"/>
      <c r="J45" s="157"/>
      <c r="K45" s="163"/>
      <c r="L45" s="164"/>
      <c r="M45" s="163"/>
      <c r="N45" s="164"/>
      <c r="O45" s="331"/>
      <c r="P45" s="331"/>
      <c r="Q45" s="165"/>
      <c r="R45" s="66"/>
      <c r="S45" s="66"/>
      <c r="T45" s="166"/>
      <c r="U45" s="70"/>
      <c r="V45" s="167"/>
      <c r="W45" s="167"/>
      <c r="X45" s="167"/>
      <c r="Y45" s="167"/>
      <c r="Z45" s="66"/>
      <c r="AA45" s="66"/>
    </row>
    <row r="46" spans="1:27" s="38" customFormat="1" ht="12.75" customHeight="1">
      <c r="A46" s="172"/>
      <c r="B46" s="146"/>
      <c r="C46" s="146"/>
      <c r="D46" s="173" t="s">
        <v>41</v>
      </c>
      <c r="E46" s="146"/>
      <c r="F46" s="146"/>
      <c r="G46" s="146"/>
      <c r="H46" s="146"/>
      <c r="I46" s="146"/>
      <c r="J46" s="146"/>
      <c r="K46" s="163"/>
      <c r="L46" s="164"/>
      <c r="M46" s="163"/>
      <c r="N46" s="164"/>
      <c r="O46" s="66"/>
      <c r="P46" s="66"/>
      <c r="Q46" s="165"/>
      <c r="R46" s="66"/>
      <c r="S46" s="66"/>
      <c r="T46" s="166"/>
      <c r="U46" s="70"/>
      <c r="V46" s="167"/>
      <c r="W46" s="167"/>
      <c r="X46" s="167"/>
      <c r="Y46" s="167"/>
      <c r="Z46" s="66"/>
      <c r="AA46" s="66"/>
    </row>
    <row r="47" spans="1:27" s="38" customFormat="1" ht="12.75" customHeight="1">
      <c r="A47" s="172"/>
      <c r="B47" s="146"/>
      <c r="C47" s="146"/>
      <c r="D47" s="173">
        <v>6</v>
      </c>
      <c r="E47" s="146" t="s">
        <v>24</v>
      </c>
      <c r="F47" s="146"/>
      <c r="G47" s="146"/>
      <c r="H47" s="146"/>
      <c r="I47" s="146"/>
      <c r="J47" s="146"/>
      <c r="K47" s="163"/>
      <c r="L47" s="174">
        <f>SUM(L48:L51)</f>
        <v>83400</v>
      </c>
      <c r="M47" s="163"/>
      <c r="N47" s="174">
        <f>SUM(N48:N51)</f>
        <v>86100</v>
      </c>
      <c r="O47" s="66"/>
      <c r="P47" s="165"/>
      <c r="Q47" s="165"/>
      <c r="R47" s="66"/>
      <c r="S47" s="66"/>
      <c r="T47" s="166"/>
      <c r="U47" s="70"/>
      <c r="V47" s="167"/>
      <c r="W47" s="167"/>
      <c r="X47" s="167"/>
      <c r="Y47" s="167"/>
      <c r="Z47" s="66"/>
      <c r="AA47" s="66"/>
    </row>
    <row r="48" spans="1:27" s="38" customFormat="1" ht="12.75" customHeight="1">
      <c r="A48" s="172"/>
      <c r="B48" s="146"/>
      <c r="C48" s="146"/>
      <c r="D48" s="175">
        <v>63</v>
      </c>
      <c r="E48" s="176" t="s">
        <v>29</v>
      </c>
      <c r="F48" s="146"/>
      <c r="G48" s="146"/>
      <c r="H48" s="146"/>
      <c r="I48" s="146"/>
      <c r="J48" s="146"/>
      <c r="K48" s="163"/>
      <c r="L48" s="164">
        <v>46000</v>
      </c>
      <c r="M48" s="163"/>
      <c r="N48" s="164">
        <v>47000</v>
      </c>
      <c r="O48" s="66"/>
      <c r="P48" s="165"/>
      <c r="Q48" s="165"/>
      <c r="R48" s="66"/>
      <c r="S48" s="66"/>
      <c r="T48" s="166"/>
      <c r="U48" s="70"/>
      <c r="V48" s="167"/>
      <c r="W48" s="167"/>
      <c r="X48" s="167"/>
      <c r="Y48" s="167"/>
      <c r="Z48" s="66"/>
      <c r="AA48" s="66"/>
    </row>
    <row r="49" spans="1:27" s="38" customFormat="1" ht="12.75" customHeight="1">
      <c r="A49" s="172"/>
      <c r="B49" s="146"/>
      <c r="C49" s="146"/>
      <c r="D49" s="175">
        <v>64</v>
      </c>
      <c r="E49" s="176" t="s">
        <v>31</v>
      </c>
      <c r="F49" s="146"/>
      <c r="G49" s="146"/>
      <c r="H49" s="146"/>
      <c r="I49" s="146"/>
      <c r="J49" s="146"/>
      <c r="K49" s="163"/>
      <c r="L49" s="164">
        <v>100</v>
      </c>
      <c r="M49" s="163"/>
      <c r="N49" s="164">
        <v>100</v>
      </c>
      <c r="O49" s="66"/>
      <c r="P49" s="165"/>
      <c r="Q49" s="165"/>
      <c r="R49" s="66"/>
      <c r="S49" s="66"/>
      <c r="T49" s="166"/>
      <c r="U49" s="70"/>
      <c r="V49" s="167"/>
      <c r="W49" s="167"/>
      <c r="X49" s="167"/>
      <c r="Y49" s="167"/>
      <c r="Z49" s="66"/>
      <c r="AA49" s="66"/>
    </row>
    <row r="50" spans="1:27" s="38" customFormat="1" ht="27" customHeight="1">
      <c r="A50" s="172"/>
      <c r="B50" s="146"/>
      <c r="C50" s="146"/>
      <c r="D50" s="156">
        <v>65</v>
      </c>
      <c r="E50" s="337" t="s">
        <v>34</v>
      </c>
      <c r="F50" s="337"/>
      <c r="G50" s="337"/>
      <c r="H50" s="337"/>
      <c r="I50" s="337"/>
      <c r="J50" s="337"/>
      <c r="K50" s="163"/>
      <c r="L50" s="164">
        <v>5800</v>
      </c>
      <c r="M50" s="163"/>
      <c r="N50" s="164">
        <v>6000</v>
      </c>
      <c r="O50" s="165"/>
      <c r="P50" s="165"/>
      <c r="Q50" s="165"/>
      <c r="R50" s="66"/>
      <c r="S50" s="66"/>
      <c r="T50" s="166"/>
      <c r="U50" s="70"/>
      <c r="V50" s="167"/>
      <c r="W50" s="167"/>
      <c r="X50" s="167"/>
      <c r="Y50" s="167"/>
      <c r="Z50" s="66"/>
      <c r="AA50" s="66"/>
    </row>
    <row r="51" spans="1:27" s="38" customFormat="1" ht="12.75" customHeight="1">
      <c r="A51" s="172"/>
      <c r="B51" s="146"/>
      <c r="C51" s="146"/>
      <c r="D51" s="175">
        <v>66</v>
      </c>
      <c r="E51" s="176" t="s">
        <v>38</v>
      </c>
      <c r="F51" s="146"/>
      <c r="G51" s="146"/>
      <c r="H51" s="146"/>
      <c r="I51" s="146"/>
      <c r="J51" s="146"/>
      <c r="K51" s="163"/>
      <c r="L51" s="164">
        <v>31500</v>
      </c>
      <c r="M51" s="163"/>
      <c r="N51" s="164">
        <v>33000</v>
      </c>
      <c r="O51" s="66"/>
      <c r="P51" s="165"/>
      <c r="Q51" s="165"/>
      <c r="R51" s="66"/>
      <c r="S51" s="66"/>
      <c r="T51" s="166"/>
      <c r="U51" s="70"/>
      <c r="V51" s="167"/>
      <c r="W51" s="167"/>
      <c r="X51" s="167"/>
      <c r="Y51" s="167"/>
      <c r="Z51" s="66"/>
      <c r="AA51" s="66"/>
    </row>
    <row r="52" spans="2:27" s="38" customFormat="1" ht="12.75" customHeight="1">
      <c r="B52" s="62"/>
      <c r="C52" s="62"/>
      <c r="D52" s="62"/>
      <c r="K52" s="31"/>
      <c r="L52" s="177"/>
      <c r="M52" s="31"/>
      <c r="N52" s="178"/>
      <c r="O52" s="66"/>
      <c r="P52" s="165"/>
      <c r="Q52" s="165"/>
      <c r="R52" s="66"/>
      <c r="S52" s="66"/>
      <c r="T52" s="166"/>
      <c r="U52" s="70"/>
      <c r="V52" s="167"/>
      <c r="W52" s="167"/>
      <c r="X52" s="167"/>
      <c r="Y52" s="167"/>
      <c r="Z52" s="66"/>
      <c r="AA52" s="66"/>
    </row>
    <row r="53" spans="1:27" s="38" customFormat="1" ht="12.75" customHeight="1">
      <c r="A53" s="109"/>
      <c r="B53" s="109"/>
      <c r="C53" s="109"/>
      <c r="D53" s="179"/>
      <c r="E53" s="109" t="s">
        <v>44</v>
      </c>
      <c r="F53" s="109"/>
      <c r="G53" s="109"/>
      <c r="H53" s="109"/>
      <c r="I53" s="109"/>
      <c r="J53" s="109"/>
      <c r="K53" s="180"/>
      <c r="L53" s="180">
        <f>L55+L62</f>
        <v>3482500</v>
      </c>
      <c r="M53" s="180"/>
      <c r="N53" s="180">
        <f>N55+N62</f>
        <v>3625550</v>
      </c>
      <c r="O53" s="66"/>
      <c r="P53" s="165"/>
      <c r="Q53" s="165"/>
      <c r="R53" s="66"/>
      <c r="S53" s="66"/>
      <c r="T53" s="166"/>
      <c r="U53" s="70"/>
      <c r="V53" s="167"/>
      <c r="W53" s="167"/>
      <c r="X53" s="167"/>
      <c r="Y53" s="167"/>
      <c r="Z53" s="66"/>
      <c r="AA53" s="66"/>
    </row>
    <row r="54" spans="4:27" s="38" customFormat="1" ht="12.75" customHeight="1">
      <c r="D54" s="62"/>
      <c r="K54" s="31"/>
      <c r="L54" s="177"/>
      <c r="M54" s="31"/>
      <c r="N54" s="178"/>
      <c r="O54" s="66"/>
      <c r="P54" s="165"/>
      <c r="Q54" s="165"/>
      <c r="R54" s="66"/>
      <c r="S54" s="66"/>
      <c r="T54" s="166"/>
      <c r="U54" s="70"/>
      <c r="V54" s="167"/>
      <c r="W54" s="167"/>
      <c r="X54" s="167"/>
      <c r="Y54" s="167"/>
      <c r="Z54" s="66"/>
      <c r="AA54" s="66"/>
    </row>
    <row r="55" spans="1:27" s="38" customFormat="1" ht="12.75" customHeight="1">
      <c r="A55" s="152"/>
      <c r="B55" s="153"/>
      <c r="C55" s="153"/>
      <c r="D55" s="153">
        <v>3</v>
      </c>
      <c r="E55" s="152" t="s">
        <v>45</v>
      </c>
      <c r="F55" s="152"/>
      <c r="G55" s="152"/>
      <c r="H55" s="152"/>
      <c r="I55" s="152"/>
      <c r="J55" s="152"/>
      <c r="K55" s="181"/>
      <c r="L55" s="181">
        <f>L56+L57+L58+L59+L60</f>
        <v>2124060</v>
      </c>
      <c r="M55" s="181"/>
      <c r="N55" s="181">
        <f>N56+N57+N58+N59+N60</f>
        <v>2117250</v>
      </c>
      <c r="O55" s="66"/>
      <c r="P55" s="165"/>
      <c r="Q55" s="165"/>
      <c r="R55" s="66"/>
      <c r="S55" s="66"/>
      <c r="T55" s="166"/>
      <c r="U55" s="70"/>
      <c r="V55" s="167"/>
      <c r="W55" s="167"/>
      <c r="X55" s="167"/>
      <c r="Y55" s="167"/>
      <c r="Z55" s="66"/>
      <c r="AA55" s="66"/>
    </row>
    <row r="56" spans="1:27" s="38" customFormat="1" ht="12.75" customHeight="1">
      <c r="A56" s="152"/>
      <c r="B56" s="153"/>
      <c r="C56" s="153"/>
      <c r="D56" s="156">
        <v>31</v>
      </c>
      <c r="E56" s="157" t="s">
        <v>46</v>
      </c>
      <c r="F56" s="152"/>
      <c r="G56" s="152"/>
      <c r="H56" s="152"/>
      <c r="I56" s="152"/>
      <c r="J56" s="152"/>
      <c r="K56" s="182"/>
      <c r="L56" s="182">
        <f>L119+L184+L226+L229</f>
        <v>327900</v>
      </c>
      <c r="M56" s="182"/>
      <c r="N56" s="182">
        <f>N119+N184+N226+N229</f>
        <v>325400</v>
      </c>
      <c r="O56" s="66"/>
      <c r="P56" s="165"/>
      <c r="Q56" s="165"/>
      <c r="R56" s="66"/>
      <c r="S56" s="66"/>
      <c r="T56" s="166"/>
      <c r="U56" s="70"/>
      <c r="V56" s="167"/>
      <c r="W56" s="167"/>
      <c r="X56" s="167"/>
      <c r="Y56" s="167"/>
      <c r="Z56" s="66"/>
      <c r="AA56" s="66"/>
    </row>
    <row r="57" spans="1:27" s="38" customFormat="1" ht="12.75" customHeight="1">
      <c r="A57" s="152"/>
      <c r="B57" s="153"/>
      <c r="C57" s="153"/>
      <c r="D57" s="156">
        <v>32</v>
      </c>
      <c r="E57" s="157" t="s">
        <v>50</v>
      </c>
      <c r="F57" s="152"/>
      <c r="G57" s="152"/>
      <c r="H57" s="152"/>
      <c r="I57" s="152"/>
      <c r="J57" s="152"/>
      <c r="K57" s="182"/>
      <c r="L57" s="182">
        <f>L86+L95+L99+L109+L120+L141+L185+L202+L206+L230+L245+L249+L253+L257+L261+L266+L275+L285+L342+L412+L416+L435+L439+L443+L447+L451+L460+L481+L490+L493</f>
        <v>1537400</v>
      </c>
      <c r="M57" s="182"/>
      <c r="N57" s="182">
        <f>N86+N95+N99+N109+N120+N141+N185+N202+N206+N230+N245+N249+N253+N257+N261+N266+N275+N285+N342+N412+N416+N435+N439+N443+N447+N451+N460+N481+N490+N493</f>
        <v>1517800</v>
      </c>
      <c r="O57" s="66"/>
      <c r="P57" s="165"/>
      <c r="Q57" s="165"/>
      <c r="R57" s="66"/>
      <c r="S57" s="66"/>
      <c r="T57" s="66"/>
      <c r="U57" s="70"/>
      <c r="V57" s="167"/>
      <c r="W57" s="167"/>
      <c r="X57" s="167"/>
      <c r="Y57" s="167"/>
      <c r="Z57" s="66"/>
      <c r="AA57" s="66"/>
    </row>
    <row r="58" spans="1:27" s="38" customFormat="1" ht="12.75">
      <c r="A58" s="152"/>
      <c r="B58" s="153"/>
      <c r="C58" s="153"/>
      <c r="D58" s="156">
        <v>34</v>
      </c>
      <c r="E58" s="157" t="s">
        <v>56</v>
      </c>
      <c r="F58" s="152"/>
      <c r="G58" s="152"/>
      <c r="H58" s="152"/>
      <c r="I58" s="152"/>
      <c r="J58" s="152"/>
      <c r="K58" s="182"/>
      <c r="L58" s="182">
        <f>L121+L231</f>
        <v>12600</v>
      </c>
      <c r="M58" s="182"/>
      <c r="N58" s="182">
        <f>N121+N231</f>
        <v>13800</v>
      </c>
      <c r="O58" s="66"/>
      <c r="P58" s="66"/>
      <c r="Q58" s="66"/>
      <c r="R58" s="66"/>
      <c r="S58" s="66"/>
      <c r="T58" s="66"/>
      <c r="U58" s="70"/>
      <c r="V58" s="167"/>
      <c r="W58" s="167"/>
      <c r="X58" s="167"/>
      <c r="Y58" s="167"/>
      <c r="Z58" s="66"/>
      <c r="AA58" s="66"/>
    </row>
    <row r="59" spans="1:27" s="38" customFormat="1" ht="24.75" customHeight="1">
      <c r="A59" s="157"/>
      <c r="B59" s="163"/>
      <c r="C59" s="153"/>
      <c r="D59" s="156">
        <v>37</v>
      </c>
      <c r="E59" s="326" t="s">
        <v>58</v>
      </c>
      <c r="F59" s="326"/>
      <c r="G59" s="326"/>
      <c r="H59" s="326"/>
      <c r="I59" s="326"/>
      <c r="J59" s="168"/>
      <c r="K59" s="182"/>
      <c r="L59" s="182">
        <f>L87+L365+L369+L374+L377+L380+L384+L388+L393</f>
        <v>98500</v>
      </c>
      <c r="M59" s="182"/>
      <c r="N59" s="182">
        <f>N87+N365+N369+N374+N377+N380+N384+N388+N393</f>
        <v>104200</v>
      </c>
      <c r="O59" s="66"/>
      <c r="P59" s="66"/>
      <c r="Q59" s="66"/>
      <c r="R59" s="66"/>
      <c r="S59" s="66"/>
      <c r="T59" s="66"/>
      <c r="U59" s="70"/>
      <c r="V59" s="80"/>
      <c r="W59" s="80"/>
      <c r="X59" s="80"/>
      <c r="Y59" s="80"/>
      <c r="Z59" s="66"/>
      <c r="AA59" s="66"/>
    </row>
    <row r="60" spans="1:27" s="38" customFormat="1" ht="12.75">
      <c r="A60" s="152"/>
      <c r="B60" s="153"/>
      <c r="C60" s="153"/>
      <c r="D60" s="156">
        <v>38</v>
      </c>
      <c r="E60" s="157" t="s">
        <v>60</v>
      </c>
      <c r="F60" s="152"/>
      <c r="G60" s="152"/>
      <c r="H60" s="152"/>
      <c r="I60" s="152"/>
      <c r="J60" s="152"/>
      <c r="K60" s="182"/>
      <c r="L60" s="182">
        <f>L88+L105+L133+L188+L198+L207+L220+L300+L303+L308+L311+L314+L317+L321+L324+L327+L338+L348+L353+L358+L361+L404+L408+L421+L424</f>
        <v>147660</v>
      </c>
      <c r="M60" s="182"/>
      <c r="N60" s="182">
        <f>N88+N105+N133+N188+N198+N207+N220+N300+N303+N308+N311+N314+N317+N321+N324+N327+N338+N348+N353+N358+N361+N404+N408+N421+N424</f>
        <v>156050</v>
      </c>
      <c r="O60" s="66"/>
      <c r="P60" s="66"/>
      <c r="Q60" s="66"/>
      <c r="R60" s="66"/>
      <c r="S60" s="66"/>
      <c r="T60" s="66"/>
      <c r="U60" s="70"/>
      <c r="V60" s="167"/>
      <c r="W60" s="167"/>
      <c r="X60" s="167"/>
      <c r="Y60" s="167"/>
      <c r="Z60" s="66"/>
      <c r="AA60" s="66"/>
    </row>
    <row r="61" spans="1:27" s="38" customFormat="1" ht="12.75">
      <c r="A61" s="152"/>
      <c r="B61" s="153"/>
      <c r="C61" s="153"/>
      <c r="D61" s="153"/>
      <c r="E61" s="152"/>
      <c r="F61" s="152"/>
      <c r="G61" s="152"/>
      <c r="H61" s="152"/>
      <c r="I61" s="152"/>
      <c r="J61" s="152"/>
      <c r="K61" s="163"/>
      <c r="L61" s="164"/>
      <c r="M61" s="163"/>
      <c r="N61" s="183"/>
      <c r="O61" s="66"/>
      <c r="P61" s="66"/>
      <c r="Q61" s="66"/>
      <c r="R61" s="66"/>
      <c r="S61" s="66"/>
      <c r="T61" s="66"/>
      <c r="U61" s="70"/>
      <c r="V61" s="167"/>
      <c r="W61" s="167"/>
      <c r="X61" s="167"/>
      <c r="Y61" s="167"/>
      <c r="Z61" s="66"/>
      <c r="AA61" s="66"/>
    </row>
    <row r="62" spans="1:27" s="38" customFormat="1" ht="12.75" customHeight="1">
      <c r="A62" s="152"/>
      <c r="B62" s="153"/>
      <c r="C62" s="153"/>
      <c r="D62" s="153">
        <v>4</v>
      </c>
      <c r="E62" s="338" t="s">
        <v>63</v>
      </c>
      <c r="F62" s="338"/>
      <c r="G62" s="338"/>
      <c r="H62" s="338"/>
      <c r="I62" s="338"/>
      <c r="J62" s="152"/>
      <c r="K62" s="181"/>
      <c r="L62" s="181">
        <f>L63+L64</f>
        <v>1358440</v>
      </c>
      <c r="M62" s="181"/>
      <c r="N62" s="181">
        <f>N63+N64</f>
        <v>1508300</v>
      </c>
      <c r="O62" s="66"/>
      <c r="P62" s="66"/>
      <c r="Q62" s="66"/>
      <c r="R62" s="66"/>
      <c r="S62" s="66"/>
      <c r="T62" s="66"/>
      <c r="U62" s="70"/>
      <c r="V62" s="167"/>
      <c r="W62" s="167"/>
      <c r="X62" s="167"/>
      <c r="Y62" s="167"/>
      <c r="Z62" s="66"/>
      <c r="AA62" s="66"/>
    </row>
    <row r="63" spans="1:27" s="21" customFormat="1" ht="12.75" customHeight="1">
      <c r="A63" s="152"/>
      <c r="B63" s="153"/>
      <c r="C63" s="153"/>
      <c r="D63" s="156">
        <v>41</v>
      </c>
      <c r="E63" s="326" t="s">
        <v>64</v>
      </c>
      <c r="F63" s="326"/>
      <c r="G63" s="326"/>
      <c r="H63" s="326"/>
      <c r="I63" s="326"/>
      <c r="J63" s="326"/>
      <c r="K63" s="182"/>
      <c r="L63" s="182">
        <f>L137+L161+L469</f>
        <v>244000</v>
      </c>
      <c r="M63" s="182"/>
      <c r="N63" s="182">
        <f>N137+N161+N469</f>
        <v>260000</v>
      </c>
      <c r="O63" s="335"/>
      <c r="P63" s="335"/>
      <c r="Q63" s="335"/>
      <c r="R63" s="335"/>
      <c r="S63" s="40"/>
      <c r="T63" s="40"/>
      <c r="U63" s="161"/>
      <c r="V63" s="162"/>
      <c r="W63" s="162"/>
      <c r="X63" s="162"/>
      <c r="Y63" s="162"/>
      <c r="Z63" s="40"/>
      <c r="AA63" s="40"/>
    </row>
    <row r="64" spans="1:27" s="38" customFormat="1" ht="24.75" customHeight="1">
      <c r="A64" s="152"/>
      <c r="B64" s="153"/>
      <c r="C64" s="153"/>
      <c r="D64" s="156">
        <v>42</v>
      </c>
      <c r="E64" s="326" t="s">
        <v>67</v>
      </c>
      <c r="F64" s="326"/>
      <c r="G64" s="326"/>
      <c r="H64" s="326"/>
      <c r="I64" s="326"/>
      <c r="J64" s="152"/>
      <c r="K64" s="182"/>
      <c r="L64" s="182">
        <f>L90+L123+L145+L149+L153+L157+L165+L237+L240+L270+L277+L289+L465+L473+L477</f>
        <v>1114440</v>
      </c>
      <c r="M64" s="182"/>
      <c r="N64" s="182">
        <f>N90+N123+N145+N149+N153+N157+N165+N237+N240+N270+N277+N289+N465+N473+N477</f>
        <v>1248300</v>
      </c>
      <c r="O64" s="66"/>
      <c r="P64" s="66"/>
      <c r="Q64" s="66"/>
      <c r="R64" s="66"/>
      <c r="S64" s="66"/>
      <c r="T64" s="66"/>
      <c r="U64" s="70"/>
      <c r="V64" s="167"/>
      <c r="W64" s="167"/>
      <c r="X64" s="167"/>
      <c r="Y64" s="167"/>
      <c r="Z64" s="66"/>
      <c r="AA64" s="66"/>
    </row>
    <row r="65" spans="1:27" s="38" customFormat="1" ht="12.75">
      <c r="A65" s="40"/>
      <c r="B65" s="22"/>
      <c r="C65" s="22"/>
      <c r="D65" s="185"/>
      <c r="E65" s="186"/>
      <c r="F65" s="186"/>
      <c r="G65" s="186"/>
      <c r="H65" s="39"/>
      <c r="I65" s="39"/>
      <c r="J65" s="40"/>
      <c r="K65" s="187"/>
      <c r="L65" s="187"/>
      <c r="M65" s="187"/>
      <c r="N65" s="187"/>
      <c r="O65" s="66"/>
      <c r="P65" s="66"/>
      <c r="Q65" s="66"/>
      <c r="R65" s="66"/>
      <c r="S65" s="66"/>
      <c r="T65" s="66"/>
      <c r="U65" s="70"/>
      <c r="V65" s="167"/>
      <c r="W65" s="167"/>
      <c r="X65" s="167"/>
      <c r="Y65" s="167"/>
      <c r="Z65" s="66"/>
      <c r="AA65" s="66"/>
    </row>
    <row r="66" spans="2:26" s="38" customFormat="1" ht="12.75">
      <c r="B66" s="31"/>
      <c r="C66" s="31"/>
      <c r="D66" s="31"/>
      <c r="E66" s="66"/>
      <c r="F66" s="66"/>
      <c r="G66" s="66"/>
      <c r="H66" s="66"/>
      <c r="I66" s="66"/>
      <c r="J66" s="66"/>
      <c r="K66" s="31"/>
      <c r="L66" s="31"/>
      <c r="M66" s="31"/>
      <c r="N66" s="188">
        <v>2</v>
      </c>
      <c r="O66" s="66"/>
      <c r="P66" s="66"/>
      <c r="Q66" s="66"/>
      <c r="R66" s="66"/>
      <c r="S66" s="66"/>
      <c r="T66" s="66"/>
      <c r="U66" s="70"/>
      <c r="V66" s="167"/>
      <c r="W66" s="167"/>
      <c r="X66" s="167"/>
      <c r="Y66" s="167"/>
      <c r="Z66" s="66"/>
    </row>
    <row r="67" spans="1:26" s="38" customFormat="1" ht="12.75">
      <c r="A67" s="76"/>
      <c r="B67" s="82" t="s">
        <v>72</v>
      </c>
      <c r="C67" s="82"/>
      <c r="D67" s="189"/>
      <c r="E67" s="76"/>
      <c r="F67" s="76"/>
      <c r="G67" s="76"/>
      <c r="H67" s="76"/>
      <c r="I67" s="76"/>
      <c r="J67" s="76"/>
      <c r="K67" s="31"/>
      <c r="L67" s="31"/>
      <c r="M67" s="31"/>
      <c r="N67" s="188"/>
      <c r="O67" s="66"/>
      <c r="P67" s="66"/>
      <c r="Q67" s="66"/>
      <c r="R67" s="66"/>
      <c r="S67" s="66"/>
      <c r="T67" s="66"/>
      <c r="U67" s="70"/>
      <c r="V67" s="167"/>
      <c r="W67" s="167"/>
      <c r="X67" s="167"/>
      <c r="Y67" s="167"/>
      <c r="Z67" s="66"/>
    </row>
    <row r="68" spans="1:26" s="38" customFormat="1" ht="12.75">
      <c r="A68" s="309" t="s">
        <v>73</v>
      </c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66"/>
      <c r="P68" s="66"/>
      <c r="Q68" s="66"/>
      <c r="R68" s="66"/>
      <c r="S68" s="66"/>
      <c r="T68" s="66"/>
      <c r="U68" s="70"/>
      <c r="V68" s="167"/>
      <c r="W68" s="167"/>
      <c r="X68" s="167"/>
      <c r="Y68" s="167"/>
      <c r="Z68" s="66"/>
    </row>
    <row r="69" spans="1:26" s="38" customFormat="1" ht="12.75">
      <c r="A69" s="76"/>
      <c r="B69" s="76"/>
      <c r="C69" s="76"/>
      <c r="D69" s="189"/>
      <c r="E69" s="76"/>
      <c r="F69" s="76"/>
      <c r="G69" s="76"/>
      <c r="H69" s="76"/>
      <c r="I69" s="76"/>
      <c r="J69" s="76"/>
      <c r="K69" s="31"/>
      <c r="L69" s="31"/>
      <c r="M69" s="31"/>
      <c r="N69" s="31"/>
      <c r="O69" s="66"/>
      <c r="P69" s="66"/>
      <c r="Q69" s="66"/>
      <c r="R69" s="66"/>
      <c r="S69" s="66"/>
      <c r="T69" s="66"/>
      <c r="U69" s="70"/>
      <c r="V69" s="167"/>
      <c r="W69" s="167"/>
      <c r="X69" s="167"/>
      <c r="Y69" s="167"/>
      <c r="Z69" s="66"/>
    </row>
    <row r="70" spans="1:25" s="38" customFormat="1" ht="12.75" customHeight="1">
      <c r="A70" s="317" t="s">
        <v>228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66"/>
      <c r="P70" s="66"/>
      <c r="Q70" s="66"/>
      <c r="R70" s="66"/>
      <c r="S70" s="66"/>
      <c r="T70" s="66"/>
      <c r="U70" s="161"/>
      <c r="V70" s="162"/>
      <c r="W70" s="162"/>
      <c r="X70" s="162"/>
      <c r="Y70" s="162"/>
    </row>
    <row r="71" spans="1:25" s="38" customFormat="1" ht="12.75" customHeight="1">
      <c r="A71" s="317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31"/>
      <c r="P71" s="331"/>
      <c r="Q71" s="331"/>
      <c r="R71" s="331"/>
      <c r="S71" s="331"/>
      <c r="T71" s="66"/>
      <c r="U71" s="70"/>
      <c r="V71" s="167"/>
      <c r="W71" s="167"/>
      <c r="X71" s="167"/>
      <c r="Y71" s="167"/>
    </row>
    <row r="72" spans="1:25" s="38" customFormat="1" ht="12.75" customHeight="1">
      <c r="A72" s="317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31"/>
      <c r="P72" s="331"/>
      <c r="Q72" s="331"/>
      <c r="R72" s="331"/>
      <c r="S72" s="331"/>
      <c r="T72" s="66"/>
      <c r="U72" s="70"/>
      <c r="V72" s="167"/>
      <c r="W72" s="167"/>
      <c r="X72" s="167"/>
      <c r="Y72" s="167"/>
    </row>
    <row r="73" spans="1:25" s="38" customFormat="1" ht="12.75">
      <c r="A73" s="317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66"/>
      <c r="P73" s="66"/>
      <c r="Q73" s="66"/>
      <c r="R73" s="66"/>
      <c r="S73" s="66"/>
      <c r="T73" s="66"/>
      <c r="U73" s="70"/>
      <c r="V73" s="167"/>
      <c r="W73" s="167"/>
      <c r="X73" s="167"/>
      <c r="Y73" s="167"/>
    </row>
    <row r="74" spans="1:25" s="38" customFormat="1" ht="12.75">
      <c r="A74" s="109"/>
      <c r="B74" s="151"/>
      <c r="C74" s="151"/>
      <c r="D74" s="151"/>
      <c r="E74" s="109" t="s">
        <v>74</v>
      </c>
      <c r="F74" s="109"/>
      <c r="G74" s="109"/>
      <c r="H74" s="109"/>
      <c r="I74" s="190"/>
      <c r="J74" s="20"/>
      <c r="K74" s="318">
        <f>L77+L111+L125+L175+L211+L291+L329+L395+L427</f>
        <v>3482500</v>
      </c>
      <c r="L74" s="318"/>
      <c r="M74" s="318">
        <f>N77+N111+N125+N175+N211+N291+N329+N395+N427</f>
        <v>3625550</v>
      </c>
      <c r="N74" s="318"/>
      <c r="O74" s="66"/>
      <c r="P74" s="66"/>
      <c r="Q74" s="66"/>
      <c r="R74" s="66"/>
      <c r="S74" s="66"/>
      <c r="T74" s="66"/>
      <c r="U74" s="187"/>
      <c r="V74" s="167"/>
      <c r="W74" s="167"/>
      <c r="X74" s="167"/>
      <c r="Y74" s="167"/>
    </row>
    <row r="75" spans="1:25" s="38" customFormat="1" ht="12.75">
      <c r="A75" s="76"/>
      <c r="B75" s="76"/>
      <c r="C75" s="76"/>
      <c r="D75" s="189"/>
      <c r="E75" s="76"/>
      <c r="F75" s="76"/>
      <c r="G75" s="76"/>
      <c r="H75" s="76"/>
      <c r="I75" s="76"/>
      <c r="J75" s="76"/>
      <c r="K75" s="177"/>
      <c r="L75" s="177"/>
      <c r="M75" s="177"/>
      <c r="N75" s="177"/>
      <c r="O75" s="66"/>
      <c r="P75" s="66"/>
      <c r="Q75" s="66"/>
      <c r="R75" s="66"/>
      <c r="S75" s="66"/>
      <c r="T75" s="66"/>
      <c r="U75" s="70"/>
      <c r="V75" s="167"/>
      <c r="W75" s="167"/>
      <c r="X75" s="167"/>
      <c r="Y75" s="167"/>
    </row>
    <row r="76" spans="1:25" s="38" customFormat="1" ht="12.75">
      <c r="A76" s="109"/>
      <c r="B76" s="151"/>
      <c r="C76" s="151"/>
      <c r="D76" s="151" t="s">
        <v>21</v>
      </c>
      <c r="E76" s="319" t="s">
        <v>22</v>
      </c>
      <c r="F76" s="319"/>
      <c r="G76" s="319"/>
      <c r="H76" s="319"/>
      <c r="I76" s="319"/>
      <c r="J76" s="20"/>
      <c r="K76" s="177"/>
      <c r="L76" s="191" t="s">
        <v>3</v>
      </c>
      <c r="M76" s="191"/>
      <c r="N76" s="191" t="s">
        <v>4</v>
      </c>
      <c r="O76" s="66"/>
      <c r="P76" s="66"/>
      <c r="Q76" s="66"/>
      <c r="R76" s="66"/>
      <c r="S76" s="66"/>
      <c r="T76" s="66"/>
      <c r="U76" s="70"/>
      <c r="V76" s="167"/>
      <c r="W76" s="167"/>
      <c r="X76" s="167"/>
      <c r="Y76" s="167"/>
    </row>
    <row r="77" spans="1:25" s="38" customFormat="1" ht="12.75">
      <c r="A77" s="76"/>
      <c r="B77" s="76"/>
      <c r="C77" s="76"/>
      <c r="D77" s="189"/>
      <c r="E77" s="313" t="s">
        <v>75</v>
      </c>
      <c r="F77" s="313"/>
      <c r="G77" s="313"/>
      <c r="H77" s="313"/>
      <c r="I77" s="313"/>
      <c r="J77" s="313"/>
      <c r="K77" s="192"/>
      <c r="L77" s="192">
        <f>L85+L89+L94+L98+L104+L108</f>
        <v>336800</v>
      </c>
      <c r="M77" s="192"/>
      <c r="N77" s="192">
        <f>N85+N89+N94+N98+N104+N108</f>
        <v>325600</v>
      </c>
      <c r="O77" s="66"/>
      <c r="P77" s="66"/>
      <c r="Q77" s="66"/>
      <c r="R77" s="66"/>
      <c r="S77" s="66"/>
      <c r="T77" s="66"/>
      <c r="U77" s="70"/>
      <c r="V77" s="167"/>
      <c r="W77" s="167"/>
      <c r="X77" s="167"/>
      <c r="Y77" s="167"/>
    </row>
    <row r="78" spans="1:25" s="38" customFormat="1" ht="12.75">
      <c r="A78" s="76"/>
      <c r="B78" s="76"/>
      <c r="C78" s="76"/>
      <c r="D78" s="189"/>
      <c r="E78" s="313"/>
      <c r="F78" s="313"/>
      <c r="G78" s="313"/>
      <c r="H78" s="313"/>
      <c r="I78" s="313"/>
      <c r="J78" s="313"/>
      <c r="K78" s="177"/>
      <c r="L78" s="177"/>
      <c r="M78" s="177"/>
      <c r="N78" s="177"/>
      <c r="O78" s="66"/>
      <c r="P78" s="66"/>
      <c r="Q78" s="66"/>
      <c r="R78" s="66"/>
      <c r="S78" s="66"/>
      <c r="T78" s="66"/>
      <c r="U78" s="70"/>
      <c r="V78" s="167"/>
      <c r="W78" s="167"/>
      <c r="X78" s="167"/>
      <c r="Y78" s="167"/>
    </row>
    <row r="79" spans="1:26" s="38" customFormat="1" ht="12.75">
      <c r="A79" s="76"/>
      <c r="B79" s="76"/>
      <c r="C79" s="76"/>
      <c r="D79" s="189"/>
      <c r="E79" s="74" t="s">
        <v>76</v>
      </c>
      <c r="F79" s="74"/>
      <c r="G79" s="74"/>
      <c r="H79" s="74"/>
      <c r="I79" s="105"/>
      <c r="J79" s="105"/>
      <c r="K79" s="177"/>
      <c r="L79" s="177"/>
      <c r="M79" s="177"/>
      <c r="N79" s="177"/>
      <c r="O79" s="66"/>
      <c r="P79" s="66"/>
      <c r="Q79" s="66"/>
      <c r="R79" s="66"/>
      <c r="S79" s="66"/>
      <c r="T79" s="66"/>
      <c r="U79" s="70"/>
      <c r="V79" s="167"/>
      <c r="W79" s="167"/>
      <c r="X79" s="167"/>
      <c r="Y79" s="167"/>
      <c r="Z79" s="145"/>
    </row>
    <row r="80" spans="1:25" s="38" customFormat="1" ht="12.75" customHeight="1">
      <c r="A80" s="76"/>
      <c r="B80" s="76"/>
      <c r="C80" s="76"/>
      <c r="D80" s="189"/>
      <c r="E80" s="314" t="s">
        <v>77</v>
      </c>
      <c r="F80" s="314"/>
      <c r="G80" s="314"/>
      <c r="H80" s="314"/>
      <c r="I80" s="314"/>
      <c r="J80" s="314"/>
      <c r="K80" s="314"/>
      <c r="L80" s="314"/>
      <c r="M80" s="177"/>
      <c r="N80" s="177"/>
      <c r="O80" s="66"/>
      <c r="P80" s="66"/>
      <c r="Q80" s="66"/>
      <c r="R80" s="66"/>
      <c r="S80" s="66"/>
      <c r="T80" s="66"/>
      <c r="U80" s="70"/>
      <c r="V80" s="80"/>
      <c r="W80" s="80"/>
      <c r="X80" s="80"/>
      <c r="Y80" s="80"/>
    </row>
    <row r="81" spans="1:25" s="21" customFormat="1" ht="12.75">
      <c r="A81" s="76"/>
      <c r="B81" s="76"/>
      <c r="C81" s="76"/>
      <c r="D81" s="189"/>
      <c r="E81" s="109" t="s">
        <v>78</v>
      </c>
      <c r="F81" s="76"/>
      <c r="G81" s="76"/>
      <c r="H81" s="104"/>
      <c r="I81" s="76"/>
      <c r="J81" s="76"/>
      <c r="K81" s="191"/>
      <c r="L81" s="191"/>
      <c r="M81" s="191"/>
      <c r="N81" s="191"/>
      <c r="O81" s="40"/>
      <c r="P81" s="40"/>
      <c r="Q81" s="40"/>
      <c r="R81" s="40"/>
      <c r="S81" s="40"/>
      <c r="T81" s="40"/>
      <c r="U81" s="161"/>
      <c r="V81" s="162"/>
      <c r="W81" s="162"/>
      <c r="X81" s="162"/>
      <c r="Y81" s="162"/>
    </row>
    <row r="82" spans="1:25" s="21" customFormat="1" ht="12.75">
      <c r="A82" s="76"/>
      <c r="B82" s="76"/>
      <c r="C82" s="76"/>
      <c r="D82" s="189"/>
      <c r="E82" s="74" t="s">
        <v>79</v>
      </c>
      <c r="F82" s="104"/>
      <c r="G82" s="104"/>
      <c r="H82" s="104"/>
      <c r="I82" s="76"/>
      <c r="J82" s="76"/>
      <c r="K82" s="191"/>
      <c r="L82" s="191"/>
      <c r="M82" s="191"/>
      <c r="N82" s="191"/>
      <c r="O82" s="40"/>
      <c r="P82" s="40"/>
      <c r="Q82" s="40"/>
      <c r="R82" s="40"/>
      <c r="S82" s="40"/>
      <c r="T82" s="40"/>
      <c r="U82" s="161"/>
      <c r="V82" s="162"/>
      <c r="W82" s="162"/>
      <c r="X82" s="162"/>
      <c r="Y82" s="162"/>
    </row>
    <row r="83" spans="1:25" s="38" customFormat="1" ht="12.75">
      <c r="A83" s="76"/>
      <c r="B83" s="76"/>
      <c r="C83" s="76"/>
      <c r="D83" s="189"/>
      <c r="E83" s="74"/>
      <c r="F83" s="104"/>
      <c r="G83" s="104"/>
      <c r="H83" s="104"/>
      <c r="I83" s="76"/>
      <c r="J83" s="76"/>
      <c r="K83" s="177"/>
      <c r="L83" s="177"/>
      <c r="M83" s="177"/>
      <c r="N83" s="177"/>
      <c r="O83" s="66"/>
      <c r="P83" s="66"/>
      <c r="Q83" s="66"/>
      <c r="R83" s="66"/>
      <c r="S83" s="66"/>
      <c r="T83" s="66"/>
      <c r="U83" s="70"/>
      <c r="V83" s="167"/>
      <c r="W83" s="167"/>
      <c r="X83" s="167"/>
      <c r="Y83" s="167"/>
    </row>
    <row r="84" spans="1:25" s="38" customFormat="1" ht="12.75">
      <c r="A84" s="193"/>
      <c r="B84" s="193"/>
      <c r="C84" s="193"/>
      <c r="D84" s="194"/>
      <c r="E84" s="195" t="s">
        <v>80</v>
      </c>
      <c r="F84" s="196"/>
      <c r="G84" s="196"/>
      <c r="H84" s="196"/>
      <c r="I84" s="193"/>
      <c r="J84" s="193"/>
      <c r="K84" s="164"/>
      <c r="L84" s="164"/>
      <c r="M84" s="164"/>
      <c r="N84" s="164"/>
      <c r="O84" s="66"/>
      <c r="P84" s="66"/>
      <c r="Q84" s="66"/>
      <c r="R84" s="66"/>
      <c r="S84" s="66"/>
      <c r="T84" s="66"/>
      <c r="U84" s="70"/>
      <c r="V84" s="167"/>
      <c r="W84" s="167"/>
      <c r="X84" s="167"/>
      <c r="Y84" s="167"/>
    </row>
    <row r="85" spans="1:25" s="38" customFormat="1" ht="12.75">
      <c r="A85" s="193"/>
      <c r="B85" s="193"/>
      <c r="C85" s="193"/>
      <c r="D85" s="173">
        <v>3</v>
      </c>
      <c r="E85" s="193" t="s">
        <v>45</v>
      </c>
      <c r="F85" s="193"/>
      <c r="G85" s="193"/>
      <c r="H85" s="193"/>
      <c r="I85" s="193"/>
      <c r="J85" s="193"/>
      <c r="K85" s="149"/>
      <c r="L85" s="149">
        <f>L86++L87+L88</f>
        <v>300000</v>
      </c>
      <c r="M85" s="149"/>
      <c r="N85" s="149">
        <f>N86++N87+N88</f>
        <v>308200</v>
      </c>
      <c r="O85" s="66"/>
      <c r="P85" s="66"/>
      <c r="Q85" s="66"/>
      <c r="R85" s="66"/>
      <c r="S85" s="66"/>
      <c r="T85" s="66"/>
      <c r="U85" s="70"/>
      <c r="V85" s="167"/>
      <c r="W85" s="167"/>
      <c r="X85" s="167"/>
      <c r="Y85" s="167"/>
    </row>
    <row r="86" spans="1:25" s="38" customFormat="1" ht="12.75">
      <c r="A86" s="193"/>
      <c r="B86" s="193"/>
      <c r="C86" s="193"/>
      <c r="D86" s="173">
        <v>32</v>
      </c>
      <c r="E86" s="193" t="s">
        <v>50</v>
      </c>
      <c r="F86" s="193"/>
      <c r="G86" s="193"/>
      <c r="H86" s="193"/>
      <c r="I86" s="193"/>
      <c r="J86" s="193"/>
      <c r="K86" s="164"/>
      <c r="L86" s="164">
        <v>298000</v>
      </c>
      <c r="M86" s="164"/>
      <c r="N86" s="164">
        <v>306000</v>
      </c>
      <c r="O86" s="66"/>
      <c r="P86" s="66"/>
      <c r="Q86" s="66"/>
      <c r="R86" s="66"/>
      <c r="S86" s="66"/>
      <c r="T86" s="66"/>
      <c r="U86" s="70"/>
      <c r="V86" s="167"/>
      <c r="W86" s="167"/>
      <c r="X86" s="167"/>
      <c r="Y86" s="167"/>
    </row>
    <row r="87" spans="1:25" s="38" customFormat="1" ht="12.75" customHeight="1">
      <c r="A87" s="193"/>
      <c r="B87" s="193"/>
      <c r="C87" s="197"/>
      <c r="D87" s="153">
        <v>37</v>
      </c>
      <c r="E87" s="326" t="s">
        <v>229</v>
      </c>
      <c r="F87" s="326"/>
      <c r="G87" s="326"/>
      <c r="H87" s="326"/>
      <c r="I87" s="326"/>
      <c r="J87" s="326"/>
      <c r="K87" s="164"/>
      <c r="L87" s="164">
        <v>1000</v>
      </c>
      <c r="M87" s="164"/>
      <c r="N87" s="164">
        <v>1100</v>
      </c>
      <c r="O87" s="66"/>
      <c r="P87" s="66"/>
      <c r="Q87" s="66"/>
      <c r="R87" s="66"/>
      <c r="S87" s="66"/>
      <c r="T87" s="66"/>
      <c r="U87" s="70"/>
      <c r="V87" s="167"/>
      <c r="W87" s="167"/>
      <c r="X87" s="167"/>
      <c r="Y87" s="167"/>
    </row>
    <row r="88" spans="1:25" s="38" customFormat="1" ht="12.75" customHeight="1">
      <c r="A88" s="193"/>
      <c r="B88" s="193"/>
      <c r="C88" s="193"/>
      <c r="D88" s="173">
        <v>38</v>
      </c>
      <c r="E88" s="193" t="s">
        <v>82</v>
      </c>
      <c r="F88" s="193"/>
      <c r="G88" s="193"/>
      <c r="H88" s="193"/>
      <c r="I88" s="193"/>
      <c r="J88" s="193"/>
      <c r="K88" s="164"/>
      <c r="L88" s="164">
        <v>1000</v>
      </c>
      <c r="M88" s="164"/>
      <c r="N88" s="164">
        <v>1100</v>
      </c>
      <c r="O88" s="334"/>
      <c r="P88" s="334"/>
      <c r="Q88" s="334"/>
      <c r="R88" s="66"/>
      <c r="S88" s="66"/>
      <c r="T88" s="66"/>
      <c r="U88" s="70"/>
      <c r="V88" s="167"/>
      <c r="W88" s="167"/>
      <c r="X88" s="167"/>
      <c r="Y88" s="167"/>
    </row>
    <row r="89" spans="1:25" s="38" customFormat="1" ht="12.75">
      <c r="A89" s="193"/>
      <c r="B89" s="193"/>
      <c r="C89" s="193"/>
      <c r="D89" s="173">
        <v>4</v>
      </c>
      <c r="E89" s="193" t="s">
        <v>63</v>
      </c>
      <c r="F89" s="193"/>
      <c r="G89" s="193"/>
      <c r="H89" s="193"/>
      <c r="I89" s="193"/>
      <c r="J89" s="193"/>
      <c r="K89" s="149"/>
      <c r="L89" s="149">
        <f>L90</f>
        <v>2100</v>
      </c>
      <c r="M89" s="149"/>
      <c r="N89" s="149">
        <f>N90</f>
        <v>2200</v>
      </c>
      <c r="O89" s="66"/>
      <c r="P89" s="66"/>
      <c r="Q89" s="66"/>
      <c r="R89" s="66"/>
      <c r="S89" s="66"/>
      <c r="T89" s="66"/>
      <c r="U89" s="70"/>
      <c r="V89" s="167"/>
      <c r="W89" s="167"/>
      <c r="X89" s="167"/>
      <c r="Y89" s="167"/>
    </row>
    <row r="90" spans="1:25" s="21" customFormat="1" ht="12.75">
      <c r="A90" s="193"/>
      <c r="B90" s="193"/>
      <c r="C90" s="193"/>
      <c r="D90" s="173">
        <v>42</v>
      </c>
      <c r="E90" s="193" t="s">
        <v>67</v>
      </c>
      <c r="F90" s="193"/>
      <c r="G90" s="193"/>
      <c r="H90" s="193"/>
      <c r="I90" s="193"/>
      <c r="J90" s="193"/>
      <c r="K90" s="174"/>
      <c r="L90" s="159">
        <v>2100</v>
      </c>
      <c r="M90" s="159"/>
      <c r="N90" s="159">
        <v>2200</v>
      </c>
      <c r="O90" s="40"/>
      <c r="P90" s="40"/>
      <c r="Q90" s="40"/>
      <c r="R90" s="40"/>
      <c r="S90" s="40"/>
      <c r="T90" s="40"/>
      <c r="U90" s="161"/>
      <c r="V90" s="162"/>
      <c r="W90" s="162"/>
      <c r="X90" s="162"/>
      <c r="Y90" s="162"/>
    </row>
    <row r="91" spans="1:25" s="38" customFormat="1" ht="12.75">
      <c r="A91" s="193"/>
      <c r="B91" s="193"/>
      <c r="C91" s="193"/>
      <c r="D91" s="198"/>
      <c r="E91" s="193"/>
      <c r="F91" s="193"/>
      <c r="G91" s="193"/>
      <c r="H91" s="193"/>
      <c r="I91" s="193"/>
      <c r="J91" s="193"/>
      <c r="K91" s="164"/>
      <c r="L91" s="164"/>
      <c r="M91" s="164"/>
      <c r="N91" s="164"/>
      <c r="O91" s="66"/>
      <c r="P91" s="66"/>
      <c r="Q91" s="66"/>
      <c r="R91" s="66"/>
      <c r="S91" s="66"/>
      <c r="T91" s="66"/>
      <c r="U91" s="70"/>
      <c r="V91" s="167"/>
      <c r="W91" s="167"/>
      <c r="X91" s="167"/>
      <c r="Y91" s="167"/>
    </row>
    <row r="92" spans="1:25" s="38" customFormat="1" ht="12.75">
      <c r="A92" s="193"/>
      <c r="B92" s="193"/>
      <c r="C92" s="193"/>
      <c r="D92" s="198"/>
      <c r="E92" s="146" t="s">
        <v>84</v>
      </c>
      <c r="F92" s="193"/>
      <c r="G92" s="193"/>
      <c r="H92" s="193"/>
      <c r="I92" s="193"/>
      <c r="J92" s="193"/>
      <c r="K92" s="164"/>
      <c r="L92" s="164"/>
      <c r="M92" s="164"/>
      <c r="N92" s="164"/>
      <c r="O92" s="66"/>
      <c r="P92" s="66"/>
      <c r="Q92" s="66"/>
      <c r="R92" s="66"/>
      <c r="S92" s="66"/>
      <c r="T92" s="66"/>
      <c r="U92" s="70"/>
      <c r="V92" s="167"/>
      <c r="W92" s="167"/>
      <c r="X92" s="167"/>
      <c r="Y92" s="167"/>
    </row>
    <row r="93" spans="1:25" s="38" customFormat="1" ht="12.75">
      <c r="A93" s="193"/>
      <c r="B93" s="193"/>
      <c r="C93" s="193"/>
      <c r="D93" s="198"/>
      <c r="E93" s="146" t="s">
        <v>85</v>
      </c>
      <c r="F93" s="193"/>
      <c r="G93" s="193"/>
      <c r="H93" s="193"/>
      <c r="I93" s="193"/>
      <c r="J93" s="193"/>
      <c r="K93" s="164"/>
      <c r="L93" s="164"/>
      <c r="M93" s="164"/>
      <c r="N93" s="164"/>
      <c r="O93" s="66"/>
      <c r="P93" s="66"/>
      <c r="Q93" s="66"/>
      <c r="R93" s="66"/>
      <c r="S93" s="66"/>
      <c r="T93" s="66"/>
      <c r="U93" s="70"/>
      <c r="V93" s="167"/>
      <c r="W93" s="167"/>
      <c r="X93" s="167"/>
      <c r="Y93" s="167"/>
    </row>
    <row r="94" spans="1:25" s="38" customFormat="1" ht="12.75">
      <c r="A94" s="193"/>
      <c r="B94" s="193"/>
      <c r="C94" s="193"/>
      <c r="D94" s="173">
        <v>3</v>
      </c>
      <c r="E94" s="193" t="s">
        <v>45</v>
      </c>
      <c r="F94" s="193"/>
      <c r="G94" s="193"/>
      <c r="H94" s="193"/>
      <c r="I94" s="193"/>
      <c r="J94" s="193"/>
      <c r="K94" s="149"/>
      <c r="L94" s="149">
        <f>L95</f>
        <v>2000</v>
      </c>
      <c r="M94" s="149"/>
      <c r="N94" s="149">
        <f>N95</f>
        <v>2100</v>
      </c>
      <c r="O94" s="66"/>
      <c r="P94" s="66"/>
      <c r="Q94" s="66"/>
      <c r="R94" s="66"/>
      <c r="S94" s="66"/>
      <c r="T94" s="66"/>
      <c r="U94" s="70"/>
      <c r="V94" s="167"/>
      <c r="W94" s="167"/>
      <c r="X94" s="167"/>
      <c r="Y94" s="167"/>
    </row>
    <row r="95" spans="1:25" s="38" customFormat="1" ht="12.75">
      <c r="A95" s="193"/>
      <c r="B95" s="193"/>
      <c r="C95" s="193"/>
      <c r="D95" s="173">
        <v>32</v>
      </c>
      <c r="E95" s="193" t="s">
        <v>50</v>
      </c>
      <c r="F95" s="193"/>
      <c r="G95" s="193"/>
      <c r="H95" s="193"/>
      <c r="I95" s="193"/>
      <c r="J95" s="193"/>
      <c r="K95" s="164"/>
      <c r="L95" s="164">
        <v>2000</v>
      </c>
      <c r="M95" s="164"/>
      <c r="N95" s="164">
        <v>2100</v>
      </c>
      <c r="O95" s="66"/>
      <c r="P95" s="66"/>
      <c r="Q95" s="66"/>
      <c r="R95" s="66"/>
      <c r="S95" s="66"/>
      <c r="T95" s="66"/>
      <c r="U95" s="70"/>
      <c r="V95" s="167"/>
      <c r="W95" s="167"/>
      <c r="X95" s="167"/>
      <c r="Y95" s="167"/>
    </row>
    <row r="96" spans="1:25" s="38" customFormat="1" ht="12.75">
      <c r="A96" s="193"/>
      <c r="B96" s="193"/>
      <c r="C96" s="193"/>
      <c r="D96" s="198"/>
      <c r="E96" s="193"/>
      <c r="F96" s="193"/>
      <c r="G96" s="193"/>
      <c r="H96" s="193"/>
      <c r="I96" s="193"/>
      <c r="J96" s="193"/>
      <c r="K96" s="164"/>
      <c r="L96" s="164"/>
      <c r="M96" s="164"/>
      <c r="N96" s="164"/>
      <c r="O96" s="66"/>
      <c r="P96" s="66"/>
      <c r="Q96" s="66"/>
      <c r="R96" s="66"/>
      <c r="S96" s="66"/>
      <c r="T96" s="66"/>
      <c r="U96" s="70"/>
      <c r="V96" s="167"/>
      <c r="W96" s="167"/>
      <c r="X96" s="167"/>
      <c r="Y96" s="167"/>
    </row>
    <row r="97" spans="1:25" s="38" customFormat="1" ht="12.75">
      <c r="A97" s="193"/>
      <c r="B97" s="193"/>
      <c r="C97" s="193"/>
      <c r="D97" s="198"/>
      <c r="E97" s="146" t="s">
        <v>230</v>
      </c>
      <c r="F97" s="193"/>
      <c r="G97" s="193"/>
      <c r="H97" s="193"/>
      <c r="I97" s="193"/>
      <c r="J97" s="193"/>
      <c r="K97" s="164"/>
      <c r="L97" s="164"/>
      <c r="M97" s="164"/>
      <c r="N97" s="164"/>
      <c r="O97" s="66"/>
      <c r="P97" s="66"/>
      <c r="Q97" s="66"/>
      <c r="R97" s="66"/>
      <c r="S97" s="66"/>
      <c r="T97" s="66"/>
      <c r="U97" s="70"/>
      <c r="V97" s="167"/>
      <c r="W97" s="167"/>
      <c r="X97" s="167"/>
      <c r="Y97" s="167"/>
    </row>
    <row r="98" spans="1:25" s="38" customFormat="1" ht="12.75">
      <c r="A98" s="193"/>
      <c r="B98" s="193"/>
      <c r="C98" s="193"/>
      <c r="D98" s="173">
        <v>3</v>
      </c>
      <c r="E98" s="193" t="s">
        <v>45</v>
      </c>
      <c r="F98" s="193"/>
      <c r="G98" s="193"/>
      <c r="H98" s="193"/>
      <c r="I98" s="193"/>
      <c r="J98" s="193"/>
      <c r="K98" s="149"/>
      <c r="L98" s="149">
        <f>L99</f>
        <v>8500</v>
      </c>
      <c r="M98" s="149"/>
      <c r="N98" s="149">
        <f>N99</f>
        <v>8800</v>
      </c>
      <c r="O98" s="66"/>
      <c r="P98" s="66"/>
      <c r="Q98" s="66"/>
      <c r="R98" s="66"/>
      <c r="S98" s="66"/>
      <c r="T98" s="66"/>
      <c r="U98" s="70"/>
      <c r="V98" s="167"/>
      <c r="W98" s="167"/>
      <c r="X98" s="167"/>
      <c r="Y98" s="167"/>
    </row>
    <row r="99" spans="1:25" s="38" customFormat="1" ht="12.75">
      <c r="A99" s="193"/>
      <c r="B99" s="193"/>
      <c r="C99" s="193"/>
      <c r="D99" s="173">
        <v>32</v>
      </c>
      <c r="E99" s="193" t="s">
        <v>50</v>
      </c>
      <c r="F99" s="193"/>
      <c r="G99" s="193"/>
      <c r="H99" s="193"/>
      <c r="I99" s="193"/>
      <c r="J99" s="193"/>
      <c r="K99" s="164"/>
      <c r="L99" s="164">
        <v>8500</v>
      </c>
      <c r="M99" s="164"/>
      <c r="N99" s="164">
        <v>8800</v>
      </c>
      <c r="O99" s="66"/>
      <c r="P99" s="66"/>
      <c r="Q99" s="66"/>
      <c r="R99" s="66"/>
      <c r="S99" s="66"/>
      <c r="T99" s="66"/>
      <c r="U99" s="70"/>
      <c r="V99" s="167"/>
      <c r="W99" s="167"/>
      <c r="X99" s="167"/>
      <c r="Y99" s="167"/>
    </row>
    <row r="100" spans="1:25" s="38" customFormat="1" ht="12.75">
      <c r="A100" s="199"/>
      <c r="B100" s="199"/>
      <c r="C100" s="199"/>
      <c r="D100" s="200"/>
      <c r="E100" s="199"/>
      <c r="F100" s="199"/>
      <c r="G100" s="199"/>
      <c r="H100" s="199"/>
      <c r="I100" s="199"/>
      <c r="J100" s="199"/>
      <c r="K100" s="201"/>
      <c r="L100" s="201"/>
      <c r="M100" s="201"/>
      <c r="N100" s="201"/>
      <c r="O100" s="66"/>
      <c r="P100" s="66"/>
      <c r="Q100" s="66"/>
      <c r="R100" s="66"/>
      <c r="S100" s="66"/>
      <c r="T100" s="66"/>
      <c r="U100" s="70"/>
      <c r="V100" s="167"/>
      <c r="W100" s="167"/>
      <c r="X100" s="167"/>
      <c r="Y100" s="167"/>
    </row>
    <row r="101" spans="1:25" s="38" customFormat="1" ht="12.75">
      <c r="A101" s="76"/>
      <c r="B101" s="76"/>
      <c r="C101" s="76"/>
      <c r="D101" s="179"/>
      <c r="E101" s="76"/>
      <c r="F101" s="76"/>
      <c r="G101" s="76"/>
      <c r="H101" s="76"/>
      <c r="I101" s="76"/>
      <c r="J101" s="76"/>
      <c r="K101" s="177"/>
      <c r="L101" s="177"/>
      <c r="M101" s="177"/>
      <c r="N101" s="177"/>
      <c r="O101" s="66"/>
      <c r="P101" s="66"/>
      <c r="Q101" s="66"/>
      <c r="R101" s="66"/>
      <c r="S101" s="66"/>
      <c r="T101" s="66"/>
      <c r="U101" s="70"/>
      <c r="V101" s="167"/>
      <c r="W101" s="167"/>
      <c r="X101" s="167"/>
      <c r="Y101" s="167"/>
    </row>
    <row r="102" spans="1:25" s="38" customFormat="1" ht="12.75">
      <c r="A102" s="76"/>
      <c r="B102" s="76"/>
      <c r="C102" s="76"/>
      <c r="D102" s="82"/>
      <c r="E102" s="76"/>
      <c r="F102" s="76"/>
      <c r="G102" s="76"/>
      <c r="H102" s="76"/>
      <c r="I102" s="76"/>
      <c r="J102" s="76"/>
      <c r="K102" s="177"/>
      <c r="L102" s="177"/>
      <c r="M102" s="177"/>
      <c r="N102" s="202">
        <v>3</v>
      </c>
      <c r="O102" s="66"/>
      <c r="P102" s="66"/>
      <c r="Q102" s="66"/>
      <c r="R102" s="66"/>
      <c r="S102" s="66"/>
      <c r="T102" s="66"/>
      <c r="U102" s="161"/>
      <c r="V102" s="167"/>
      <c r="W102" s="167"/>
      <c r="X102" s="167"/>
      <c r="Y102" s="167"/>
    </row>
    <row r="103" spans="1:25" s="38" customFormat="1" ht="12.75" customHeight="1">
      <c r="A103" s="203"/>
      <c r="B103" s="203"/>
      <c r="C103" s="203"/>
      <c r="D103" s="204"/>
      <c r="E103" s="205" t="s">
        <v>231</v>
      </c>
      <c r="F103" s="203"/>
      <c r="G103" s="203"/>
      <c r="H103" s="203"/>
      <c r="I103" s="203"/>
      <c r="J103" s="203"/>
      <c r="K103" s="206"/>
      <c r="L103" s="206"/>
      <c r="M103" s="206"/>
      <c r="N103" s="206"/>
      <c r="O103" s="334"/>
      <c r="P103" s="334"/>
      <c r="Q103" s="334"/>
      <c r="R103" s="66"/>
      <c r="S103" s="66"/>
      <c r="T103" s="66"/>
      <c r="U103" s="70"/>
      <c r="V103" s="167"/>
      <c r="W103" s="167"/>
      <c r="X103" s="167"/>
      <c r="Y103" s="167"/>
    </row>
    <row r="104" spans="1:25" s="38" customFormat="1" ht="12.75">
      <c r="A104" s="193"/>
      <c r="B104" s="193"/>
      <c r="C104" s="193"/>
      <c r="D104" s="173">
        <v>3</v>
      </c>
      <c r="E104" s="207" t="s">
        <v>45</v>
      </c>
      <c r="F104" s="193"/>
      <c r="G104" s="193"/>
      <c r="H104" s="193"/>
      <c r="I104" s="193"/>
      <c r="J104" s="193"/>
      <c r="K104" s="149"/>
      <c r="L104" s="149">
        <f>L105</f>
        <v>4200</v>
      </c>
      <c r="M104" s="149"/>
      <c r="N104" s="149">
        <f>N105</f>
        <v>4300</v>
      </c>
      <c r="O104" s="66"/>
      <c r="P104" s="66"/>
      <c r="Q104" s="66"/>
      <c r="R104" s="66"/>
      <c r="S104" s="66"/>
      <c r="T104" s="66"/>
      <c r="U104" s="70"/>
      <c r="V104" s="167"/>
      <c r="W104" s="167"/>
      <c r="X104" s="167"/>
      <c r="Y104" s="167"/>
    </row>
    <row r="105" spans="1:25" s="38" customFormat="1" ht="12.75" customHeight="1">
      <c r="A105" s="193"/>
      <c r="B105" s="193"/>
      <c r="C105" s="193"/>
      <c r="D105" s="173">
        <v>38</v>
      </c>
      <c r="E105" s="193" t="s">
        <v>82</v>
      </c>
      <c r="F105" s="193"/>
      <c r="G105" s="193"/>
      <c r="H105" s="193"/>
      <c r="I105" s="193"/>
      <c r="J105" s="193"/>
      <c r="K105" s="164"/>
      <c r="L105" s="164">
        <v>4200</v>
      </c>
      <c r="M105" s="164"/>
      <c r="N105" s="164">
        <v>4300</v>
      </c>
      <c r="O105" s="334"/>
      <c r="P105" s="334"/>
      <c r="Q105" s="334"/>
      <c r="R105" s="66"/>
      <c r="S105" s="66"/>
      <c r="T105" s="66"/>
      <c r="U105" s="70"/>
      <c r="V105" s="167"/>
      <c r="W105" s="167"/>
      <c r="X105" s="167"/>
      <c r="Y105" s="167"/>
    </row>
    <row r="106" spans="1:25" s="38" customFormat="1" ht="12.75">
      <c r="A106" s="193"/>
      <c r="B106" s="193"/>
      <c r="C106" s="193"/>
      <c r="D106" s="198"/>
      <c r="E106" s="193"/>
      <c r="F106" s="193"/>
      <c r="G106" s="193"/>
      <c r="H106" s="193"/>
      <c r="I106" s="193"/>
      <c r="J106" s="193"/>
      <c r="K106" s="164"/>
      <c r="L106" s="164"/>
      <c r="M106" s="164"/>
      <c r="N106" s="164"/>
      <c r="O106" s="66"/>
      <c r="P106" s="66"/>
      <c r="Q106" s="66"/>
      <c r="R106" s="66"/>
      <c r="S106" s="66"/>
      <c r="T106" s="66"/>
      <c r="U106" s="70"/>
      <c r="V106" s="167"/>
      <c r="W106" s="167"/>
      <c r="X106" s="167"/>
      <c r="Y106" s="167"/>
    </row>
    <row r="107" spans="1:25" s="38" customFormat="1" ht="12.75" customHeight="1">
      <c r="A107" s="193"/>
      <c r="B107" s="193"/>
      <c r="C107" s="193"/>
      <c r="D107" s="198"/>
      <c r="E107" s="208" t="s">
        <v>88</v>
      </c>
      <c r="F107" s="193"/>
      <c r="G107" s="193"/>
      <c r="H107" s="193"/>
      <c r="I107" s="193"/>
      <c r="J107" s="193"/>
      <c r="K107" s="164"/>
      <c r="L107" s="164"/>
      <c r="M107" s="164"/>
      <c r="N107" s="164"/>
      <c r="O107" s="334"/>
      <c r="P107" s="334"/>
      <c r="Q107" s="334"/>
      <c r="R107" s="66"/>
      <c r="S107" s="66"/>
      <c r="T107" s="66"/>
      <c r="U107" s="70"/>
      <c r="V107" s="167"/>
      <c r="W107" s="167"/>
      <c r="X107" s="167"/>
      <c r="Y107" s="167"/>
    </row>
    <row r="108" spans="1:25" s="38" customFormat="1" ht="12.75" customHeight="1">
      <c r="A108" s="193"/>
      <c r="B108" s="193"/>
      <c r="C108" s="193"/>
      <c r="D108" s="173">
        <v>3</v>
      </c>
      <c r="E108" s="209" t="s">
        <v>45</v>
      </c>
      <c r="F108" s="193"/>
      <c r="G108" s="193"/>
      <c r="H108" s="193"/>
      <c r="I108" s="193"/>
      <c r="J108" s="193"/>
      <c r="K108" s="149"/>
      <c r="L108" s="149">
        <f>L109</f>
        <v>20000</v>
      </c>
      <c r="M108" s="149"/>
      <c r="N108" s="149">
        <f>N109</f>
        <v>0</v>
      </c>
      <c r="O108" s="334"/>
      <c r="P108" s="334"/>
      <c r="Q108" s="334"/>
      <c r="R108" s="66"/>
      <c r="S108" s="66"/>
      <c r="T108" s="66"/>
      <c r="U108" s="70"/>
      <c r="V108" s="167"/>
      <c r="W108" s="167"/>
      <c r="X108" s="167"/>
      <c r="Y108" s="167"/>
    </row>
    <row r="109" spans="1:25" s="38" customFormat="1" ht="12.75" customHeight="1">
      <c r="A109" s="193"/>
      <c r="B109" s="193"/>
      <c r="C109" s="193"/>
      <c r="D109" s="173">
        <v>32</v>
      </c>
      <c r="E109" s="209" t="s">
        <v>50</v>
      </c>
      <c r="F109" s="193"/>
      <c r="G109" s="193"/>
      <c r="H109" s="193"/>
      <c r="I109" s="193"/>
      <c r="J109" s="193"/>
      <c r="K109" s="164"/>
      <c r="L109" s="164">
        <v>20000</v>
      </c>
      <c r="M109" s="164"/>
      <c r="N109" s="164">
        <v>0</v>
      </c>
      <c r="O109" s="334"/>
      <c r="P109" s="334"/>
      <c r="Q109" s="334"/>
      <c r="R109" s="334"/>
      <c r="S109" s="66"/>
      <c r="T109" s="66"/>
      <c r="U109" s="70"/>
      <c r="V109" s="167"/>
      <c r="W109" s="167"/>
      <c r="X109" s="167"/>
      <c r="Y109" s="167"/>
    </row>
    <row r="110" spans="1:25" s="38" customFormat="1" ht="12.75" customHeight="1">
      <c r="A110"/>
      <c r="B110" s="76"/>
      <c r="C110" s="76"/>
      <c r="D110" s="82"/>
      <c r="E110" s="95"/>
      <c r="F110" s="76"/>
      <c r="G110" s="76"/>
      <c r="H110" s="76"/>
      <c r="I110" s="76"/>
      <c r="J110" s="76"/>
      <c r="K110" s="210"/>
      <c r="L110" s="210"/>
      <c r="M110" s="210"/>
      <c r="N110" s="210"/>
      <c r="O110" s="334"/>
      <c r="P110" s="334"/>
      <c r="Q110" s="334"/>
      <c r="R110" s="66"/>
      <c r="S110" s="66"/>
      <c r="T110" s="66"/>
      <c r="U110" s="70"/>
      <c r="V110" s="167"/>
      <c r="W110" s="167"/>
      <c r="X110" s="167"/>
      <c r="Y110" s="167"/>
    </row>
    <row r="111" spans="1:25" s="38" customFormat="1" ht="12.75">
      <c r="A111"/>
      <c r="B111"/>
      <c r="C111"/>
      <c r="D111" s="16"/>
      <c r="E111" s="12" t="s">
        <v>90</v>
      </c>
      <c r="F111"/>
      <c r="G111"/>
      <c r="H111"/>
      <c r="I111"/>
      <c r="J111"/>
      <c r="K111" s="88"/>
      <c r="L111" s="88">
        <f>L118+L122</f>
        <v>459500</v>
      </c>
      <c r="M111" s="88"/>
      <c r="N111" s="88">
        <f>N118+N122</f>
        <v>465000</v>
      </c>
      <c r="O111" s="66"/>
      <c r="P111" s="66"/>
      <c r="Q111" s="66"/>
      <c r="R111" s="66"/>
      <c r="S111" s="66"/>
      <c r="T111" s="66"/>
      <c r="U111" s="70"/>
      <c r="V111" s="167"/>
      <c r="W111" s="167"/>
      <c r="X111" s="167"/>
      <c r="Y111" s="167"/>
    </row>
    <row r="112" spans="1:25" s="38" customFormat="1" ht="12.75">
      <c r="A112" s="12"/>
      <c r="B112" s="12"/>
      <c r="C112" s="12"/>
      <c r="D112" s="65"/>
      <c r="E112" s="12" t="s">
        <v>91</v>
      </c>
      <c r="F112" s="12"/>
      <c r="G112" s="12"/>
      <c r="H112" s="12"/>
      <c r="I112" s="12"/>
      <c r="J112" s="12"/>
      <c r="K112" s="31"/>
      <c r="L112" s="31"/>
      <c r="M112" s="31"/>
      <c r="N112" s="31"/>
      <c r="O112" s="66"/>
      <c r="P112" s="66"/>
      <c r="Q112" s="66"/>
      <c r="R112" s="66"/>
      <c r="S112" s="66"/>
      <c r="T112" s="66"/>
      <c r="U112" s="70"/>
      <c r="V112" s="167"/>
      <c r="W112" s="167"/>
      <c r="X112" s="167"/>
      <c r="Y112" s="167"/>
    </row>
    <row r="113" spans="1:25" s="38" customFormat="1" ht="12.75">
      <c r="A113"/>
      <c r="B113"/>
      <c r="C113"/>
      <c r="D113" s="16"/>
      <c r="E113" s="12" t="s">
        <v>77</v>
      </c>
      <c r="F113"/>
      <c r="G113"/>
      <c r="H113"/>
      <c r="I113"/>
      <c r="J113"/>
      <c r="K113" s="31"/>
      <c r="L113" s="31"/>
      <c r="M113" s="31"/>
      <c r="N113" s="31"/>
      <c r="O113" s="66"/>
      <c r="P113" s="66"/>
      <c r="Q113" s="66"/>
      <c r="R113" s="66"/>
      <c r="S113" s="66"/>
      <c r="T113" s="66"/>
      <c r="U113" s="161"/>
      <c r="V113" s="162"/>
      <c r="W113" s="162"/>
      <c r="X113" s="162"/>
      <c r="Y113" s="162"/>
    </row>
    <row r="114" spans="1:25" s="38" customFormat="1" ht="12.75">
      <c r="A114"/>
      <c r="B114"/>
      <c r="C114"/>
      <c r="D114" s="16"/>
      <c r="E114" s="12" t="s">
        <v>92</v>
      </c>
      <c r="F114"/>
      <c r="G114"/>
      <c r="H114"/>
      <c r="I114"/>
      <c r="J114"/>
      <c r="K114" s="31"/>
      <c r="L114" s="31"/>
      <c r="M114" s="31"/>
      <c r="N114" s="31"/>
      <c r="O114" s="66"/>
      <c r="P114" s="66"/>
      <c r="Q114" s="66"/>
      <c r="R114" s="66"/>
      <c r="S114" s="66"/>
      <c r="T114" s="66"/>
      <c r="U114" s="70"/>
      <c r="V114" s="167"/>
      <c r="W114" s="167"/>
      <c r="X114" s="167"/>
      <c r="Y114" s="167"/>
    </row>
    <row r="115" spans="1:25" s="38" customFormat="1" ht="12.75">
      <c r="A115"/>
      <c r="B115"/>
      <c r="C115"/>
      <c r="D115" s="16"/>
      <c r="E115" s="12" t="s">
        <v>93</v>
      </c>
      <c r="F115"/>
      <c r="G115"/>
      <c r="H115"/>
      <c r="I115"/>
      <c r="J115"/>
      <c r="K115" s="31"/>
      <c r="L115" s="31"/>
      <c r="M115" s="31"/>
      <c r="N115" s="31"/>
      <c r="O115" s="66"/>
      <c r="P115" s="66"/>
      <c r="Q115" s="66"/>
      <c r="R115" s="66"/>
      <c r="S115" s="66"/>
      <c r="T115" s="66"/>
      <c r="U115" s="70"/>
      <c r="V115" s="167"/>
      <c r="W115" s="167"/>
      <c r="X115" s="167"/>
      <c r="Y115" s="167"/>
    </row>
    <row r="116" spans="1:25" s="38" customFormat="1" ht="12.75">
      <c r="A116"/>
      <c r="B116"/>
      <c r="C116"/>
      <c r="D116" s="16"/>
      <c r="E116" s="12"/>
      <c r="F116"/>
      <c r="G116"/>
      <c r="H116"/>
      <c r="I116"/>
      <c r="J116"/>
      <c r="K116" s="31"/>
      <c r="L116" s="31"/>
      <c r="M116" s="31"/>
      <c r="N116" s="31"/>
      <c r="O116" s="66"/>
      <c r="P116" s="66"/>
      <c r="Q116" s="66"/>
      <c r="R116" s="66"/>
      <c r="S116" s="66"/>
      <c r="T116" s="66"/>
      <c r="U116" s="70"/>
      <c r="V116" s="167"/>
      <c r="W116" s="167"/>
      <c r="X116" s="167"/>
      <c r="Y116" s="167"/>
    </row>
    <row r="117" spans="1:25" s="38" customFormat="1" ht="12.75">
      <c r="A117" s="193"/>
      <c r="B117" s="193"/>
      <c r="C117" s="193"/>
      <c r="D117" s="198"/>
      <c r="E117" s="146" t="s">
        <v>94</v>
      </c>
      <c r="F117" s="193"/>
      <c r="G117" s="193"/>
      <c r="H117" s="193"/>
      <c r="I117" s="193"/>
      <c r="J117" s="193"/>
      <c r="K117" s="163"/>
      <c r="L117" s="163"/>
      <c r="M117" s="163"/>
      <c r="N117" s="163"/>
      <c r="O117" s="66"/>
      <c r="P117" s="66"/>
      <c r="Q117" s="66"/>
      <c r="R117" s="66"/>
      <c r="S117" s="66"/>
      <c r="T117" s="66"/>
      <c r="U117" s="70"/>
      <c r="V117" s="167"/>
      <c r="W117" s="167"/>
      <c r="X117" s="167"/>
      <c r="Y117" s="167"/>
    </row>
    <row r="118" spans="1:25" s="38" customFormat="1" ht="12.75" customHeight="1">
      <c r="A118" s="193"/>
      <c r="B118" s="193"/>
      <c r="C118" s="193"/>
      <c r="D118" s="173">
        <v>3</v>
      </c>
      <c r="E118" s="176" t="s">
        <v>45</v>
      </c>
      <c r="F118" s="193"/>
      <c r="G118" s="193"/>
      <c r="H118" s="193"/>
      <c r="I118" s="193"/>
      <c r="J118" s="193"/>
      <c r="K118" s="211"/>
      <c r="L118" s="211">
        <f>L119+L120+L121</f>
        <v>458000</v>
      </c>
      <c r="M118" s="211"/>
      <c r="N118" s="211">
        <f>N119+N120+N121</f>
        <v>463000</v>
      </c>
      <c r="O118" s="334"/>
      <c r="P118" s="334"/>
      <c r="Q118" s="334"/>
      <c r="R118" s="66"/>
      <c r="S118" s="66"/>
      <c r="T118" s="66"/>
      <c r="U118" s="70"/>
      <c r="V118" s="167"/>
      <c r="W118" s="167"/>
      <c r="X118" s="167"/>
      <c r="Y118" s="167"/>
    </row>
    <row r="119" spans="1:26" s="38" customFormat="1" ht="12.75" customHeight="1">
      <c r="A119" s="193"/>
      <c r="B119" s="193"/>
      <c r="C119" s="193"/>
      <c r="D119" s="173">
        <v>31</v>
      </c>
      <c r="E119" s="176" t="s">
        <v>46</v>
      </c>
      <c r="F119" s="193"/>
      <c r="G119" s="193"/>
      <c r="H119" s="193"/>
      <c r="I119" s="193"/>
      <c r="J119" s="193"/>
      <c r="K119" s="163"/>
      <c r="L119" s="164">
        <v>233000</v>
      </c>
      <c r="M119" s="164"/>
      <c r="N119" s="164">
        <v>231000</v>
      </c>
      <c r="O119" s="334"/>
      <c r="P119" s="334"/>
      <c r="Q119" s="334"/>
      <c r="R119" s="66"/>
      <c r="S119" s="66"/>
      <c r="T119" s="66"/>
      <c r="U119" s="70"/>
      <c r="V119" s="167"/>
      <c r="W119" s="167"/>
      <c r="X119" s="167"/>
      <c r="Y119" s="167"/>
      <c r="Z119" s="145"/>
    </row>
    <row r="120" spans="1:25" s="38" customFormat="1" ht="12.75">
      <c r="A120" s="193"/>
      <c r="B120" s="193"/>
      <c r="C120" s="193"/>
      <c r="D120" s="173">
        <v>32</v>
      </c>
      <c r="E120" s="176" t="s">
        <v>50</v>
      </c>
      <c r="F120" s="193"/>
      <c r="G120" s="193"/>
      <c r="H120" s="193"/>
      <c r="I120" s="193"/>
      <c r="J120" s="193"/>
      <c r="K120" s="163"/>
      <c r="L120" s="164">
        <v>214000</v>
      </c>
      <c r="M120" s="164"/>
      <c r="N120" s="164">
        <v>220000</v>
      </c>
      <c r="O120" s="66"/>
      <c r="P120" s="66"/>
      <c r="Q120" s="66"/>
      <c r="R120" s="66"/>
      <c r="S120" s="66"/>
      <c r="T120" s="66"/>
      <c r="U120" s="70"/>
      <c r="V120" s="167"/>
      <c r="W120" s="167"/>
      <c r="X120" s="167"/>
      <c r="Y120" s="167"/>
    </row>
    <row r="121" spans="1:25" s="38" customFormat="1" ht="12.75">
      <c r="A121" s="193"/>
      <c r="B121" s="193"/>
      <c r="C121" s="193"/>
      <c r="D121" s="173">
        <v>34</v>
      </c>
      <c r="E121" s="193" t="s">
        <v>56</v>
      </c>
      <c r="F121" s="193"/>
      <c r="G121" s="193"/>
      <c r="H121" s="193"/>
      <c r="I121" s="193"/>
      <c r="J121" s="193"/>
      <c r="K121" s="163"/>
      <c r="L121" s="164">
        <v>11000</v>
      </c>
      <c r="M121" s="164"/>
      <c r="N121" s="164">
        <v>12000</v>
      </c>
      <c r="O121" s="66"/>
      <c r="P121" s="66"/>
      <c r="Q121" s="66"/>
      <c r="R121" s="66"/>
      <c r="S121" s="66"/>
      <c r="T121" s="66"/>
      <c r="U121" s="70"/>
      <c r="V121" s="167"/>
      <c r="W121" s="167"/>
      <c r="X121" s="167"/>
      <c r="Y121" s="167"/>
    </row>
    <row r="122" spans="1:25" s="38" customFormat="1" ht="12.75">
      <c r="A122" s="193"/>
      <c r="B122" s="193"/>
      <c r="C122" s="193"/>
      <c r="D122" s="173">
        <v>4</v>
      </c>
      <c r="E122" s="193" t="s">
        <v>63</v>
      </c>
      <c r="F122" s="193"/>
      <c r="G122" s="193"/>
      <c r="H122" s="193"/>
      <c r="I122" s="193"/>
      <c r="J122" s="193"/>
      <c r="K122" s="163"/>
      <c r="L122" s="174">
        <f>L123</f>
        <v>1500</v>
      </c>
      <c r="M122" s="174"/>
      <c r="N122" s="174">
        <f>N123</f>
        <v>2000</v>
      </c>
      <c r="O122" s="66"/>
      <c r="P122" s="66"/>
      <c r="Q122" s="66"/>
      <c r="R122" s="66"/>
      <c r="S122" s="66"/>
      <c r="T122" s="66"/>
      <c r="U122" s="70"/>
      <c r="V122" s="167"/>
      <c r="W122" s="167"/>
      <c r="X122" s="167"/>
      <c r="Y122" s="167"/>
    </row>
    <row r="123" spans="1:25" s="38" customFormat="1" ht="12.75">
      <c r="A123" s="193"/>
      <c r="B123" s="193"/>
      <c r="C123" s="193"/>
      <c r="D123" s="173">
        <v>42</v>
      </c>
      <c r="E123" s="193" t="s">
        <v>67</v>
      </c>
      <c r="F123" s="193"/>
      <c r="G123" s="193"/>
      <c r="H123" s="193"/>
      <c r="I123" s="193"/>
      <c r="J123" s="193"/>
      <c r="K123" s="163"/>
      <c r="L123" s="164">
        <v>1500</v>
      </c>
      <c r="M123" s="164"/>
      <c r="N123" s="164">
        <v>2000</v>
      </c>
      <c r="O123" s="66"/>
      <c r="P123" s="66"/>
      <c r="Q123" s="66"/>
      <c r="R123" s="66"/>
      <c r="S123" s="66"/>
      <c r="T123" s="66"/>
      <c r="U123" s="70"/>
      <c r="V123" s="167"/>
      <c r="W123" s="167"/>
      <c r="X123" s="167"/>
      <c r="Y123" s="167"/>
    </row>
    <row r="124" spans="1:25" s="38" customFormat="1" ht="12.75">
      <c r="A124"/>
      <c r="B124" s="76"/>
      <c r="C124" s="76"/>
      <c r="D124" s="82"/>
      <c r="E124" s="76"/>
      <c r="F124" s="76"/>
      <c r="G124" s="76"/>
      <c r="H124" s="76"/>
      <c r="I124" s="76"/>
      <c r="J124" s="76"/>
      <c r="K124" s="210"/>
      <c r="L124" s="210"/>
      <c r="M124" s="210"/>
      <c r="N124" s="210"/>
      <c r="O124" s="66"/>
      <c r="P124" s="66"/>
      <c r="Q124" s="66"/>
      <c r="R124" s="66"/>
      <c r="S124" s="66"/>
      <c r="T124" s="66"/>
      <c r="U124" s="70"/>
      <c r="V124" s="167"/>
      <c r="W124" s="167"/>
      <c r="X124" s="167"/>
      <c r="Y124" s="167"/>
    </row>
    <row r="125" spans="1:25" s="38" customFormat="1" ht="12.75">
      <c r="A125"/>
      <c r="B125"/>
      <c r="C125"/>
      <c r="D125" s="16"/>
      <c r="E125" s="12" t="s">
        <v>95</v>
      </c>
      <c r="F125"/>
      <c r="G125"/>
      <c r="H125"/>
      <c r="I125"/>
      <c r="J125"/>
      <c r="K125" s="88"/>
      <c r="L125" s="192">
        <f>L132+L136+L140+L144+L148+L152+L160+L156+L164</f>
        <v>565940</v>
      </c>
      <c r="M125" s="192"/>
      <c r="N125" s="192">
        <f>N132+N136+N140+N144+N148+N152+N160+N156+N164</f>
        <v>664400</v>
      </c>
      <c r="O125" s="66"/>
      <c r="P125" s="66"/>
      <c r="Q125" s="66"/>
      <c r="R125" s="66"/>
      <c r="S125" s="66"/>
      <c r="T125" s="66"/>
      <c r="U125" s="70"/>
      <c r="V125" s="167"/>
      <c r="W125" s="167"/>
      <c r="X125" s="167"/>
      <c r="Y125" s="167"/>
    </row>
    <row r="126" spans="1:25" s="38" customFormat="1" ht="12.75">
      <c r="A126"/>
      <c r="B126"/>
      <c r="C126"/>
      <c r="D126" s="16"/>
      <c r="E126" s="12" t="s">
        <v>96</v>
      </c>
      <c r="F126"/>
      <c r="G126"/>
      <c r="H126"/>
      <c r="I126"/>
      <c r="J126"/>
      <c r="K126" s="31"/>
      <c r="L126" s="177"/>
      <c r="M126" s="177"/>
      <c r="N126" s="177"/>
      <c r="O126" s="66"/>
      <c r="P126" s="66"/>
      <c r="Q126" s="66"/>
      <c r="R126" s="66"/>
      <c r="S126" s="66"/>
      <c r="T126" s="66"/>
      <c r="U126" s="70"/>
      <c r="V126" s="167"/>
      <c r="W126" s="167"/>
      <c r="X126" s="167"/>
      <c r="Y126" s="167"/>
    </row>
    <row r="127" spans="1:25" s="38" customFormat="1" ht="12.75">
      <c r="A127"/>
      <c r="B127"/>
      <c r="C127"/>
      <c r="D127" s="16"/>
      <c r="E127" s="12" t="s">
        <v>97</v>
      </c>
      <c r="F127"/>
      <c r="G127"/>
      <c r="H127"/>
      <c r="I127"/>
      <c r="J127"/>
      <c r="K127" s="31"/>
      <c r="L127" s="177"/>
      <c r="M127" s="177"/>
      <c r="N127" s="177"/>
      <c r="O127" s="66"/>
      <c r="P127" s="66"/>
      <c r="Q127" s="66"/>
      <c r="R127" s="66"/>
      <c r="S127" s="66"/>
      <c r="T127" s="66"/>
      <c r="U127" s="70"/>
      <c r="V127" s="167"/>
      <c r="W127" s="167"/>
      <c r="X127" s="167"/>
      <c r="Y127" s="167"/>
    </row>
    <row r="128" spans="1:25" s="38" customFormat="1" ht="12.75">
      <c r="A128"/>
      <c r="B128"/>
      <c r="C128"/>
      <c r="D128" s="16"/>
      <c r="E128" s="12" t="s">
        <v>98</v>
      </c>
      <c r="F128"/>
      <c r="G128"/>
      <c r="H128"/>
      <c r="I128"/>
      <c r="J128"/>
      <c r="K128" s="31"/>
      <c r="L128" s="177"/>
      <c r="M128" s="177"/>
      <c r="N128" s="177"/>
      <c r="O128" s="66"/>
      <c r="P128" s="66"/>
      <c r="Q128" s="66"/>
      <c r="R128" s="66"/>
      <c r="S128" s="66"/>
      <c r="T128" s="66"/>
      <c r="U128" s="70"/>
      <c r="V128" s="167"/>
      <c r="W128" s="167"/>
      <c r="X128" s="167"/>
      <c r="Y128" s="167"/>
    </row>
    <row r="129" spans="1:25" s="38" customFormat="1" ht="12.75">
      <c r="A129"/>
      <c r="B129"/>
      <c r="C129"/>
      <c r="D129" s="16"/>
      <c r="E129" s="12" t="s">
        <v>99</v>
      </c>
      <c r="F129"/>
      <c r="G129"/>
      <c r="H129"/>
      <c r="I129"/>
      <c r="J129"/>
      <c r="K129" s="31"/>
      <c r="L129" s="177"/>
      <c r="M129" s="177"/>
      <c r="N129" s="177"/>
      <c r="O129" s="66"/>
      <c r="P129" s="66"/>
      <c r="Q129" s="66"/>
      <c r="R129" s="66"/>
      <c r="S129" s="66"/>
      <c r="T129" s="66"/>
      <c r="U129" s="70"/>
      <c r="V129" s="167"/>
      <c r="W129" s="167"/>
      <c r="X129" s="167"/>
      <c r="Y129" s="167"/>
    </row>
    <row r="130" spans="1:25" s="38" customFormat="1" ht="12.75">
      <c r="A130"/>
      <c r="B130"/>
      <c r="C130"/>
      <c r="D130" s="16"/>
      <c r="E130" s="12"/>
      <c r="F130"/>
      <c r="G130"/>
      <c r="H130"/>
      <c r="I130"/>
      <c r="J130"/>
      <c r="K130" s="31"/>
      <c r="L130" s="177"/>
      <c r="M130" s="177"/>
      <c r="N130" s="177"/>
      <c r="O130" s="66"/>
      <c r="P130" s="66"/>
      <c r="Q130" s="66"/>
      <c r="R130" s="66"/>
      <c r="S130" s="66"/>
      <c r="T130" s="66"/>
      <c r="U130" s="70"/>
      <c r="V130" s="167"/>
      <c r="W130" s="167"/>
      <c r="X130" s="167"/>
      <c r="Y130" s="167"/>
    </row>
    <row r="131" spans="1:25" s="38" customFormat="1" ht="24.75" customHeight="1">
      <c r="A131" s="193"/>
      <c r="B131" s="193"/>
      <c r="C131" s="193"/>
      <c r="D131" s="198"/>
      <c r="E131" s="329" t="s">
        <v>232</v>
      </c>
      <c r="F131" s="329"/>
      <c r="G131" s="329"/>
      <c r="H131" s="329"/>
      <c r="I131" s="329"/>
      <c r="J131" s="193"/>
      <c r="K131" s="163"/>
      <c r="L131" s="164"/>
      <c r="M131" s="164"/>
      <c r="N131" s="164"/>
      <c r="O131" s="66"/>
      <c r="P131" s="66"/>
      <c r="Q131" s="66"/>
      <c r="R131" s="66"/>
      <c r="S131" s="66"/>
      <c r="T131" s="66"/>
      <c r="U131" s="70"/>
      <c r="V131" s="167"/>
      <c r="W131" s="167"/>
      <c r="X131" s="167"/>
      <c r="Y131" s="167"/>
    </row>
    <row r="132" spans="1:25" s="38" customFormat="1" ht="12.75" customHeight="1">
      <c r="A132" s="193"/>
      <c r="B132" s="193"/>
      <c r="C132" s="193"/>
      <c r="D132" s="173">
        <v>3</v>
      </c>
      <c r="E132" s="193" t="s">
        <v>45</v>
      </c>
      <c r="F132" s="193"/>
      <c r="G132" s="193"/>
      <c r="H132" s="193"/>
      <c r="I132" s="193"/>
      <c r="J132" s="193"/>
      <c r="K132" s="211"/>
      <c r="L132" s="149">
        <f>L133</f>
        <v>1000</v>
      </c>
      <c r="M132" s="149"/>
      <c r="N132" s="149">
        <f>N133</f>
        <v>1000</v>
      </c>
      <c r="O132" s="334"/>
      <c r="P132" s="334"/>
      <c r="Q132" s="334"/>
      <c r="R132" s="334"/>
      <c r="S132" s="66"/>
      <c r="T132" s="66"/>
      <c r="U132" s="70"/>
      <c r="V132" s="167"/>
      <c r="W132" s="167"/>
      <c r="X132" s="167"/>
      <c r="Y132" s="167"/>
    </row>
    <row r="133" spans="1:25" s="38" customFormat="1" ht="12.75">
      <c r="A133" s="193"/>
      <c r="B133" s="193"/>
      <c r="C133" s="193"/>
      <c r="D133" s="173">
        <v>38</v>
      </c>
      <c r="E133" s="193" t="s">
        <v>82</v>
      </c>
      <c r="F133" s="193"/>
      <c r="G133" s="193"/>
      <c r="H133" s="193"/>
      <c r="I133" s="193"/>
      <c r="J133" s="193"/>
      <c r="K133" s="163"/>
      <c r="L133" s="164">
        <v>1000</v>
      </c>
      <c r="M133" s="164"/>
      <c r="N133" s="164">
        <v>1000</v>
      </c>
      <c r="O133" s="66"/>
      <c r="P133" s="66"/>
      <c r="Q133" s="66"/>
      <c r="R133" s="66"/>
      <c r="S133" s="66"/>
      <c r="T133" s="66"/>
      <c r="U133" s="70"/>
      <c r="V133" s="167"/>
      <c r="W133" s="167"/>
      <c r="X133" s="167"/>
      <c r="Y133" s="167"/>
    </row>
    <row r="134" spans="1:25" s="38" customFormat="1" ht="12.75">
      <c r="A134" s="199"/>
      <c r="B134" s="199"/>
      <c r="C134" s="199"/>
      <c r="D134" s="212"/>
      <c r="E134" s="199"/>
      <c r="F134" s="199"/>
      <c r="G134" s="199"/>
      <c r="H134" s="199"/>
      <c r="I134" s="199"/>
      <c r="J134" s="199"/>
      <c r="K134" s="210"/>
      <c r="L134" s="201"/>
      <c r="M134" s="201"/>
      <c r="N134" s="213"/>
      <c r="O134" s="66"/>
      <c r="P134" s="66"/>
      <c r="Q134" s="66"/>
      <c r="R134" s="66"/>
      <c r="S134" s="66"/>
      <c r="T134" s="66"/>
      <c r="U134" s="70"/>
      <c r="V134" s="167"/>
      <c r="W134" s="167"/>
      <c r="X134" s="167"/>
      <c r="Y134" s="167"/>
    </row>
    <row r="135" spans="1:25" s="38" customFormat="1" ht="12.75">
      <c r="A135" s="203"/>
      <c r="B135" s="203"/>
      <c r="C135" s="203"/>
      <c r="D135" s="204"/>
      <c r="E135" s="205" t="s">
        <v>100</v>
      </c>
      <c r="F135" s="214"/>
      <c r="G135" s="214"/>
      <c r="H135" s="214"/>
      <c r="I135" s="214"/>
      <c r="J135" s="203"/>
      <c r="K135" s="215"/>
      <c r="L135" s="206"/>
      <c r="M135" s="206"/>
      <c r="N135" s="206"/>
      <c r="O135" s="66"/>
      <c r="P135" s="66"/>
      <c r="Q135" s="66"/>
      <c r="R135" s="66"/>
      <c r="S135" s="66"/>
      <c r="T135" s="66"/>
      <c r="U135" s="70"/>
      <c r="V135" s="167"/>
      <c r="W135" s="167"/>
      <c r="X135" s="167"/>
      <c r="Y135" s="167"/>
    </row>
    <row r="136" spans="1:25" s="38" customFormat="1" ht="12.75">
      <c r="A136" s="193"/>
      <c r="B136" s="193"/>
      <c r="C136" s="193"/>
      <c r="D136" s="173">
        <v>4</v>
      </c>
      <c r="E136" s="207" t="s">
        <v>63</v>
      </c>
      <c r="F136" s="196"/>
      <c r="G136" s="196"/>
      <c r="H136" s="196"/>
      <c r="I136" s="196"/>
      <c r="J136" s="193"/>
      <c r="K136" s="181"/>
      <c r="L136" s="174">
        <f>L137+L139</f>
        <v>61000</v>
      </c>
      <c r="M136" s="174"/>
      <c r="N136" s="174">
        <f>N137+N139</f>
        <v>65000</v>
      </c>
      <c r="O136" s="66"/>
      <c r="P136" s="66"/>
      <c r="Q136" s="66"/>
      <c r="R136" s="66"/>
      <c r="S136" s="66"/>
      <c r="T136" s="66"/>
      <c r="U136" s="70"/>
      <c r="V136" s="167"/>
      <c r="W136" s="167"/>
      <c r="X136" s="167"/>
      <c r="Y136" s="167"/>
    </row>
    <row r="137" spans="1:26" s="38" customFormat="1" ht="12.75">
      <c r="A137" s="193"/>
      <c r="B137" s="193"/>
      <c r="C137" s="193"/>
      <c r="D137" s="173">
        <v>41</v>
      </c>
      <c r="E137" s="207" t="s">
        <v>101</v>
      </c>
      <c r="F137" s="196"/>
      <c r="G137" s="196"/>
      <c r="H137" s="196"/>
      <c r="I137" s="196"/>
      <c r="J137" s="193"/>
      <c r="K137" s="163"/>
      <c r="L137" s="164">
        <v>61000</v>
      </c>
      <c r="M137" s="164"/>
      <c r="N137" s="164">
        <v>65000</v>
      </c>
      <c r="O137" s="66"/>
      <c r="P137" s="66"/>
      <c r="Q137" s="66"/>
      <c r="R137" s="66"/>
      <c r="S137" s="66"/>
      <c r="T137" s="66"/>
      <c r="U137" s="70"/>
      <c r="V137" s="167"/>
      <c r="W137" s="167"/>
      <c r="X137" s="167"/>
      <c r="Y137" s="167"/>
      <c r="Z137" s="145"/>
    </row>
    <row r="138" spans="1:25" s="38" customFormat="1" ht="12.75" customHeight="1">
      <c r="A138" s="193"/>
      <c r="B138" s="193"/>
      <c r="C138" s="193"/>
      <c r="D138" s="198"/>
      <c r="E138" s="207"/>
      <c r="F138" s="196"/>
      <c r="G138" s="196"/>
      <c r="H138" s="196"/>
      <c r="I138" s="196"/>
      <c r="J138" s="193"/>
      <c r="K138" s="163"/>
      <c r="L138" s="164"/>
      <c r="M138" s="164"/>
      <c r="N138" s="216">
        <v>4</v>
      </c>
      <c r="O138" s="334"/>
      <c r="P138" s="334"/>
      <c r="Q138" s="334"/>
      <c r="R138" s="334"/>
      <c r="S138" s="66"/>
      <c r="T138" s="66"/>
      <c r="U138" s="70"/>
      <c r="V138" s="167"/>
      <c r="W138" s="167"/>
      <c r="X138" s="167"/>
      <c r="Y138" s="167"/>
    </row>
    <row r="139" spans="1:25" s="38" customFormat="1" ht="12.75" customHeight="1">
      <c r="A139" s="193"/>
      <c r="B139" s="193"/>
      <c r="C139" s="193"/>
      <c r="D139" s="198"/>
      <c r="E139" s="195" t="s">
        <v>102</v>
      </c>
      <c r="F139" s="196"/>
      <c r="G139" s="196"/>
      <c r="H139" s="196"/>
      <c r="I139" s="196"/>
      <c r="J139" s="193"/>
      <c r="K139" s="163"/>
      <c r="L139" s="164"/>
      <c r="M139" s="164"/>
      <c r="N139" s="164"/>
      <c r="O139" s="334"/>
      <c r="P139" s="334"/>
      <c r="Q139" s="334"/>
      <c r="R139" s="66"/>
      <c r="S139" s="66"/>
      <c r="T139" s="66"/>
      <c r="U139" s="70"/>
      <c r="V139" s="167"/>
      <c r="W139" s="167"/>
      <c r="X139" s="167"/>
      <c r="Y139" s="167"/>
    </row>
    <row r="140" spans="1:25" s="38" customFormat="1" ht="12.75">
      <c r="A140" s="193"/>
      <c r="B140" s="193"/>
      <c r="C140" s="193"/>
      <c r="D140" s="173">
        <v>3</v>
      </c>
      <c r="E140" s="207" t="s">
        <v>45</v>
      </c>
      <c r="F140" s="196"/>
      <c r="G140" s="196"/>
      <c r="H140" s="196"/>
      <c r="I140" s="196"/>
      <c r="J140" s="193"/>
      <c r="K140" s="181"/>
      <c r="L140" s="174">
        <f>L141</f>
        <v>10000</v>
      </c>
      <c r="M140" s="174"/>
      <c r="N140" s="174">
        <f>N141</f>
        <v>10000</v>
      </c>
      <c r="O140" s="66"/>
      <c r="P140" s="66"/>
      <c r="Q140" s="66"/>
      <c r="R140" s="66"/>
      <c r="S140" s="66"/>
      <c r="T140" s="66"/>
      <c r="U140" s="70"/>
      <c r="V140" s="167"/>
      <c r="W140" s="167"/>
      <c r="X140" s="167"/>
      <c r="Y140" s="167"/>
    </row>
    <row r="141" spans="1:25" s="38" customFormat="1" ht="12.75">
      <c r="A141" s="193"/>
      <c r="B141" s="193"/>
      <c r="C141" s="193"/>
      <c r="D141" s="173">
        <v>32</v>
      </c>
      <c r="E141" s="207" t="s">
        <v>50</v>
      </c>
      <c r="F141" s="196"/>
      <c r="G141" s="196"/>
      <c r="H141" s="196"/>
      <c r="I141" s="196"/>
      <c r="J141" s="193"/>
      <c r="K141" s="163"/>
      <c r="L141" s="164">
        <v>10000</v>
      </c>
      <c r="M141" s="164"/>
      <c r="N141" s="164">
        <v>10000</v>
      </c>
      <c r="O141" s="66"/>
      <c r="P141" s="66"/>
      <c r="Q141" s="66"/>
      <c r="R141" s="66"/>
      <c r="S141" s="66"/>
      <c r="T141" s="66"/>
      <c r="U141" s="70"/>
      <c r="V141" s="167"/>
      <c r="W141" s="167"/>
      <c r="X141" s="167"/>
      <c r="Y141" s="167"/>
    </row>
    <row r="142" spans="1:25" s="38" customFormat="1" ht="12.75">
      <c r="A142" s="193"/>
      <c r="B142" s="193"/>
      <c r="C142" s="193"/>
      <c r="D142" s="198"/>
      <c r="E142" s="207"/>
      <c r="F142" s="196"/>
      <c r="G142" s="196"/>
      <c r="H142" s="196"/>
      <c r="I142" s="196"/>
      <c r="J142" s="193"/>
      <c r="K142" s="163"/>
      <c r="L142" s="164"/>
      <c r="M142" s="164"/>
      <c r="N142" s="164"/>
      <c r="O142" s="66"/>
      <c r="P142" s="66"/>
      <c r="Q142" s="66"/>
      <c r="R142" s="66"/>
      <c r="S142" s="66"/>
      <c r="T142" s="66"/>
      <c r="U142" s="70"/>
      <c r="V142" s="167"/>
      <c r="W142" s="167"/>
      <c r="X142" s="167"/>
      <c r="Y142" s="167"/>
    </row>
    <row r="143" spans="1:25" s="38" customFormat="1" ht="12.75">
      <c r="A143" s="193"/>
      <c r="B143" s="193"/>
      <c r="C143" s="193"/>
      <c r="D143" s="198"/>
      <c r="E143" s="195" t="s">
        <v>233</v>
      </c>
      <c r="F143" s="196"/>
      <c r="G143" s="193"/>
      <c r="H143" s="193"/>
      <c r="I143" s="193"/>
      <c r="J143" s="193"/>
      <c r="K143" s="163"/>
      <c r="L143" s="164"/>
      <c r="M143" s="164"/>
      <c r="N143" s="164"/>
      <c r="O143" s="66"/>
      <c r="P143" s="66"/>
      <c r="Q143" s="66"/>
      <c r="R143" s="66"/>
      <c r="S143" s="66"/>
      <c r="T143" s="66"/>
      <c r="U143" s="70"/>
      <c r="V143" s="167"/>
      <c r="W143" s="167"/>
      <c r="X143" s="167"/>
      <c r="Y143" s="167"/>
    </row>
    <row r="144" spans="1:25" s="38" customFormat="1" ht="12.75">
      <c r="A144" s="193"/>
      <c r="B144" s="193"/>
      <c r="C144" s="193"/>
      <c r="D144" s="173">
        <v>4</v>
      </c>
      <c r="E144" s="207" t="s">
        <v>101</v>
      </c>
      <c r="F144" s="196"/>
      <c r="G144" s="193"/>
      <c r="H144" s="193"/>
      <c r="I144" s="193"/>
      <c r="J144" s="193"/>
      <c r="K144" s="211"/>
      <c r="L144" s="149">
        <f>L145</f>
        <v>149840</v>
      </c>
      <c r="M144" s="149"/>
      <c r="N144" s="149">
        <f>N145</f>
        <v>59700</v>
      </c>
      <c r="O144" s="66"/>
      <c r="P144" s="66"/>
      <c r="Q144" s="66"/>
      <c r="R144" s="66"/>
      <c r="S144" s="66"/>
      <c r="T144" s="66"/>
      <c r="U144" s="70"/>
      <c r="V144" s="167"/>
      <c r="W144" s="167"/>
      <c r="X144" s="167"/>
      <c r="Y144" s="167"/>
    </row>
    <row r="145" spans="1:25" s="38" customFormat="1" ht="12.75">
      <c r="A145" s="193"/>
      <c r="B145" s="193"/>
      <c r="C145" s="193"/>
      <c r="D145" s="173">
        <v>42</v>
      </c>
      <c r="E145" s="207" t="s">
        <v>67</v>
      </c>
      <c r="F145" s="196"/>
      <c r="G145" s="193"/>
      <c r="H145" s="193"/>
      <c r="I145" s="193"/>
      <c r="J145" s="193"/>
      <c r="K145" s="163"/>
      <c r="L145" s="164">
        <v>149840</v>
      </c>
      <c r="M145" s="164"/>
      <c r="N145" s="164">
        <v>59700</v>
      </c>
      <c r="O145" s="66"/>
      <c r="P145" s="66"/>
      <c r="Q145" s="66"/>
      <c r="R145" s="66"/>
      <c r="S145" s="66"/>
      <c r="T145" s="66"/>
      <c r="U145" s="70"/>
      <c r="V145" s="167"/>
      <c r="W145" s="167"/>
      <c r="X145" s="167"/>
      <c r="Y145" s="167"/>
    </row>
    <row r="146" spans="1:25" s="38" customFormat="1" ht="12.75">
      <c r="A146" s="193"/>
      <c r="B146" s="193"/>
      <c r="C146" s="193"/>
      <c r="D146" s="198"/>
      <c r="E146" s="207"/>
      <c r="F146" s="196"/>
      <c r="G146" s="193"/>
      <c r="H146" s="193"/>
      <c r="I146" s="193"/>
      <c r="J146" s="193"/>
      <c r="K146" s="163"/>
      <c r="L146" s="164"/>
      <c r="M146" s="164"/>
      <c r="N146" s="164"/>
      <c r="O146" s="66"/>
      <c r="P146" s="66"/>
      <c r="Q146" s="66"/>
      <c r="R146" s="66"/>
      <c r="S146" s="66"/>
      <c r="T146" s="66"/>
      <c r="U146" s="70"/>
      <c r="V146" s="167"/>
      <c r="W146" s="167"/>
      <c r="X146" s="167"/>
      <c r="Y146" s="167"/>
    </row>
    <row r="147" spans="1:25" s="38" customFormat="1" ht="12.75">
      <c r="A147" s="193"/>
      <c r="B147" s="193"/>
      <c r="C147" s="193"/>
      <c r="D147" s="198"/>
      <c r="E147" s="146" t="s">
        <v>104</v>
      </c>
      <c r="F147" s="193"/>
      <c r="G147" s="193"/>
      <c r="H147" s="193"/>
      <c r="I147" s="193"/>
      <c r="J147" s="193"/>
      <c r="K147" s="163"/>
      <c r="L147" s="164"/>
      <c r="M147" s="164"/>
      <c r="N147" s="164"/>
      <c r="O147" s="66"/>
      <c r="P147" s="66"/>
      <c r="Q147" s="66"/>
      <c r="R147" s="66"/>
      <c r="S147" s="66"/>
      <c r="T147" s="66"/>
      <c r="U147" s="70"/>
      <c r="V147" s="167"/>
      <c r="W147" s="167"/>
      <c r="X147" s="167"/>
      <c r="Y147" s="167"/>
    </row>
    <row r="148" spans="1:25" s="38" customFormat="1" ht="12" customHeight="1">
      <c r="A148" s="193"/>
      <c r="B148" s="193"/>
      <c r="C148" s="193"/>
      <c r="D148" s="173">
        <v>4</v>
      </c>
      <c r="E148" s="207" t="s">
        <v>101</v>
      </c>
      <c r="F148" s="196"/>
      <c r="G148" s="193"/>
      <c r="H148" s="193"/>
      <c r="I148" s="193"/>
      <c r="J148" s="193"/>
      <c r="K148" s="211"/>
      <c r="L148" s="149">
        <f>L149</f>
        <v>46000</v>
      </c>
      <c r="M148" s="149"/>
      <c r="N148" s="149">
        <f>N149</f>
        <v>49000</v>
      </c>
      <c r="O148" s="66"/>
      <c r="P148" s="66"/>
      <c r="Q148" s="66"/>
      <c r="R148" s="66"/>
      <c r="S148" s="66"/>
      <c r="T148" s="66"/>
      <c r="U148" s="70"/>
      <c r="V148" s="167"/>
      <c r="W148" s="167"/>
      <c r="X148" s="167"/>
      <c r="Y148" s="167"/>
    </row>
    <row r="149" spans="1:25" s="38" customFormat="1" ht="12.75" customHeight="1">
      <c r="A149" s="193"/>
      <c r="B149" s="193"/>
      <c r="C149" s="193"/>
      <c r="D149" s="173">
        <v>42</v>
      </c>
      <c r="E149" s="207" t="s">
        <v>67</v>
      </c>
      <c r="F149" s="196"/>
      <c r="G149" s="193"/>
      <c r="H149" s="193"/>
      <c r="I149" s="193"/>
      <c r="J149" s="193"/>
      <c r="K149" s="163"/>
      <c r="L149" s="164">
        <v>46000</v>
      </c>
      <c r="M149" s="164"/>
      <c r="N149" s="164">
        <v>49000</v>
      </c>
      <c r="O149" s="334"/>
      <c r="P149" s="334"/>
      <c r="Q149" s="334"/>
      <c r="R149" s="66"/>
      <c r="S149" s="66"/>
      <c r="T149" s="66"/>
      <c r="U149" s="70"/>
      <c r="V149" s="167"/>
      <c r="W149" s="167"/>
      <c r="X149" s="167"/>
      <c r="Y149" s="167"/>
    </row>
    <row r="150" spans="1:25" s="38" customFormat="1" ht="12.75" customHeight="1">
      <c r="A150" s="193"/>
      <c r="B150" s="193"/>
      <c r="C150" s="193"/>
      <c r="D150" s="198"/>
      <c r="E150" s="207"/>
      <c r="F150" s="196"/>
      <c r="G150" s="193"/>
      <c r="H150" s="193"/>
      <c r="I150" s="193"/>
      <c r="J150" s="193"/>
      <c r="K150" s="163"/>
      <c r="L150" s="164"/>
      <c r="M150" s="164"/>
      <c r="N150" s="164"/>
      <c r="O150" s="331"/>
      <c r="P150" s="331"/>
      <c r="Q150" s="331"/>
      <c r="R150" s="331"/>
      <c r="S150" s="331"/>
      <c r="T150" s="66"/>
      <c r="U150" s="70"/>
      <c r="V150" s="167"/>
      <c r="W150" s="167"/>
      <c r="X150" s="167"/>
      <c r="Y150" s="167"/>
    </row>
    <row r="151" spans="1:25" s="38" customFormat="1" ht="12.75" customHeight="1">
      <c r="A151" s="193"/>
      <c r="B151" s="193"/>
      <c r="C151" s="193"/>
      <c r="D151" s="194"/>
      <c r="E151" s="146" t="s">
        <v>234</v>
      </c>
      <c r="F151" s="193"/>
      <c r="G151" s="193"/>
      <c r="H151" s="193"/>
      <c r="I151" s="193"/>
      <c r="J151" s="193"/>
      <c r="K151" s="163"/>
      <c r="L151" s="164"/>
      <c r="M151" s="164"/>
      <c r="N151" s="164"/>
      <c r="O151" s="331"/>
      <c r="P151" s="331"/>
      <c r="Q151" s="331"/>
      <c r="R151" s="331"/>
      <c r="S151" s="331"/>
      <c r="T151" s="66"/>
      <c r="U151" s="70"/>
      <c r="V151" s="167"/>
      <c r="W151" s="167"/>
      <c r="X151" s="167"/>
      <c r="Y151" s="167"/>
    </row>
    <row r="152" spans="1:25" s="38" customFormat="1" ht="12.75">
      <c r="A152" s="193"/>
      <c r="B152" s="193"/>
      <c r="C152" s="193"/>
      <c r="D152" s="173">
        <v>4</v>
      </c>
      <c r="E152" s="207" t="s">
        <v>101</v>
      </c>
      <c r="F152" s="196"/>
      <c r="G152" s="193"/>
      <c r="H152" s="193"/>
      <c r="I152" s="193"/>
      <c r="J152" s="193"/>
      <c r="K152" s="211"/>
      <c r="L152" s="149">
        <f>L153</f>
        <v>5100</v>
      </c>
      <c r="M152" s="149"/>
      <c r="N152" s="149">
        <f>N153</f>
        <v>5400</v>
      </c>
      <c r="O152" s="66"/>
      <c r="P152" s="66"/>
      <c r="Q152" s="66"/>
      <c r="R152" s="66"/>
      <c r="S152" s="66"/>
      <c r="T152" s="66"/>
      <c r="U152" s="70"/>
      <c r="V152" s="167"/>
      <c r="W152" s="167"/>
      <c r="X152" s="167"/>
      <c r="Y152" s="167"/>
    </row>
    <row r="153" spans="1:25" s="38" customFormat="1" ht="12.75">
      <c r="A153" s="193"/>
      <c r="B153" s="193"/>
      <c r="C153" s="193"/>
      <c r="D153" s="173">
        <v>42</v>
      </c>
      <c r="E153" s="207" t="s">
        <v>67</v>
      </c>
      <c r="F153" s="196"/>
      <c r="G153" s="193"/>
      <c r="H153" s="193"/>
      <c r="I153" s="193"/>
      <c r="J153" s="193"/>
      <c r="K153" s="163"/>
      <c r="L153" s="164">
        <v>5100</v>
      </c>
      <c r="M153" s="164"/>
      <c r="N153" s="164">
        <v>5400</v>
      </c>
      <c r="O153" s="66"/>
      <c r="P153" s="66"/>
      <c r="Q153" s="66"/>
      <c r="R153" s="66"/>
      <c r="S153" s="66"/>
      <c r="T153" s="66"/>
      <c r="U153" s="70"/>
      <c r="V153" s="167"/>
      <c r="W153" s="167"/>
      <c r="X153" s="167"/>
      <c r="Y153" s="167"/>
    </row>
    <row r="154" spans="1:25" s="21" customFormat="1" ht="12.75">
      <c r="A154" s="193"/>
      <c r="B154" s="193"/>
      <c r="C154" s="193"/>
      <c r="D154" s="198"/>
      <c r="E154" s="207"/>
      <c r="F154" s="196"/>
      <c r="G154" s="193"/>
      <c r="H154" s="193"/>
      <c r="I154" s="193"/>
      <c r="J154" s="193"/>
      <c r="K154" s="153"/>
      <c r="L154" s="174"/>
      <c r="M154" s="174"/>
      <c r="N154" s="174"/>
      <c r="O154" s="40"/>
      <c r="P154" s="40"/>
      <c r="Q154" s="40"/>
      <c r="R154" s="40"/>
      <c r="S154" s="40"/>
      <c r="T154" s="40"/>
      <c r="U154" s="161"/>
      <c r="V154" s="162"/>
      <c r="W154" s="162"/>
      <c r="X154" s="162"/>
      <c r="Y154" s="162"/>
    </row>
    <row r="155" spans="1:25" s="38" customFormat="1" ht="12.75">
      <c r="A155" s="193"/>
      <c r="B155" s="193"/>
      <c r="C155" s="193"/>
      <c r="D155" s="198"/>
      <c r="E155" s="195" t="s">
        <v>235</v>
      </c>
      <c r="F155" s="196"/>
      <c r="G155" s="193"/>
      <c r="H155" s="193"/>
      <c r="I155" s="193"/>
      <c r="J155" s="193"/>
      <c r="K155" s="163"/>
      <c r="L155" s="164"/>
      <c r="M155" s="164"/>
      <c r="N155" s="164"/>
      <c r="O155" s="66"/>
      <c r="P155" s="66"/>
      <c r="Q155" s="66"/>
      <c r="R155" s="66"/>
      <c r="S155" s="66"/>
      <c r="T155" s="66"/>
      <c r="U155" s="70"/>
      <c r="V155" s="167"/>
      <c r="W155" s="167"/>
      <c r="X155" s="167"/>
      <c r="Y155" s="167"/>
    </row>
    <row r="156" spans="1:25" s="38" customFormat="1" ht="12.75">
      <c r="A156" s="193"/>
      <c r="B156" s="193"/>
      <c r="C156" s="193"/>
      <c r="D156" s="173">
        <v>4</v>
      </c>
      <c r="E156" s="207" t="s">
        <v>101</v>
      </c>
      <c r="F156" s="196"/>
      <c r="G156" s="193"/>
      <c r="H156" s="193"/>
      <c r="I156" s="193"/>
      <c r="J156" s="193"/>
      <c r="K156" s="211"/>
      <c r="L156" s="149">
        <f>L157</f>
        <v>176000</v>
      </c>
      <c r="M156" s="149"/>
      <c r="N156" s="149">
        <f>N157</f>
        <v>350000</v>
      </c>
      <c r="O156" s="66"/>
      <c r="P156" s="66"/>
      <c r="Q156" s="66"/>
      <c r="R156" s="66"/>
      <c r="S156" s="66"/>
      <c r="T156" s="66"/>
      <c r="U156" s="70"/>
      <c r="V156" s="167"/>
      <c r="W156" s="167"/>
      <c r="X156" s="167"/>
      <c r="Y156" s="167"/>
    </row>
    <row r="157" spans="1:25" s="38" customFormat="1" ht="12.75">
      <c r="A157" s="193"/>
      <c r="B157" s="193"/>
      <c r="C157" s="193"/>
      <c r="D157" s="173">
        <v>42</v>
      </c>
      <c r="E157" s="207" t="s">
        <v>67</v>
      </c>
      <c r="F157" s="196"/>
      <c r="G157" s="193"/>
      <c r="H157" s="193"/>
      <c r="I157" s="193"/>
      <c r="J157" s="193"/>
      <c r="K157" s="163"/>
      <c r="L157" s="164">
        <v>176000</v>
      </c>
      <c r="M157" s="164"/>
      <c r="N157" s="164">
        <v>350000</v>
      </c>
      <c r="O157" s="66"/>
      <c r="P157" s="66"/>
      <c r="Q157" s="66"/>
      <c r="R157" s="66"/>
      <c r="S157" s="66"/>
      <c r="T157" s="66"/>
      <c r="U157" s="70"/>
      <c r="V157" s="167"/>
      <c r="W157" s="167"/>
      <c r="X157" s="167"/>
      <c r="Y157" s="167"/>
    </row>
    <row r="158" spans="1:25" s="38" customFormat="1" ht="12.75">
      <c r="A158" s="193"/>
      <c r="B158" s="193"/>
      <c r="C158" s="193"/>
      <c r="D158" s="198"/>
      <c r="E158" s="207"/>
      <c r="F158" s="196"/>
      <c r="G158" s="193"/>
      <c r="H158" s="193"/>
      <c r="I158" s="193"/>
      <c r="J158" s="193"/>
      <c r="K158" s="163"/>
      <c r="L158" s="164"/>
      <c r="M158" s="164"/>
      <c r="N158" s="164"/>
      <c r="O158" s="66"/>
      <c r="P158" s="66"/>
      <c r="Q158" s="66"/>
      <c r="R158" s="66"/>
      <c r="S158" s="66"/>
      <c r="T158" s="66"/>
      <c r="U158" s="70"/>
      <c r="V158" s="167"/>
      <c r="W158" s="167"/>
      <c r="X158" s="167"/>
      <c r="Y158" s="167"/>
    </row>
    <row r="159" spans="1:26" s="38" customFormat="1" ht="12.75">
      <c r="A159" s="193"/>
      <c r="B159" s="193"/>
      <c r="C159" s="193"/>
      <c r="D159" s="198"/>
      <c r="E159" s="146" t="s">
        <v>236</v>
      </c>
      <c r="F159" s="193"/>
      <c r="G159" s="193"/>
      <c r="H159" s="193"/>
      <c r="I159" s="193"/>
      <c r="J159" s="193"/>
      <c r="K159" s="163"/>
      <c r="L159" s="164"/>
      <c r="M159" s="164"/>
      <c r="N159" s="164"/>
      <c r="O159" s="66"/>
      <c r="P159" s="66"/>
      <c r="Q159" s="66"/>
      <c r="R159" s="66"/>
      <c r="S159" s="66"/>
      <c r="T159" s="66"/>
      <c r="U159" s="70"/>
      <c r="V159" s="167"/>
      <c r="W159" s="167"/>
      <c r="X159" s="167"/>
      <c r="Y159" s="167"/>
      <c r="Z159" s="145"/>
    </row>
    <row r="160" spans="1:25" s="38" customFormat="1" ht="12.75">
      <c r="A160" s="193"/>
      <c r="B160" s="193"/>
      <c r="C160" s="193"/>
      <c r="D160" s="173">
        <v>4</v>
      </c>
      <c r="E160" s="157" t="s">
        <v>63</v>
      </c>
      <c r="F160" s="184"/>
      <c r="G160" s="193"/>
      <c r="H160" s="193"/>
      <c r="I160" s="193"/>
      <c r="J160" s="193"/>
      <c r="K160" s="211"/>
      <c r="L160" s="149">
        <f>L161</f>
        <v>102000</v>
      </c>
      <c r="M160" s="149"/>
      <c r="N160" s="149">
        <f>N161</f>
        <v>108000</v>
      </c>
      <c r="O160" s="66"/>
      <c r="P160" s="66"/>
      <c r="Q160" s="66"/>
      <c r="R160" s="66"/>
      <c r="S160" s="66"/>
      <c r="T160" s="66"/>
      <c r="U160" s="70"/>
      <c r="V160" s="167"/>
      <c r="W160" s="167"/>
      <c r="X160" s="167"/>
      <c r="Y160" s="167"/>
    </row>
    <row r="161" spans="1:25" s="38" customFormat="1" ht="12.75">
      <c r="A161" s="193"/>
      <c r="B161" s="193"/>
      <c r="C161" s="193"/>
      <c r="D161" s="173">
        <v>41</v>
      </c>
      <c r="E161" s="157" t="s">
        <v>101</v>
      </c>
      <c r="F161" s="184"/>
      <c r="G161" s="193"/>
      <c r="H161" s="193"/>
      <c r="I161" s="193"/>
      <c r="J161" s="193"/>
      <c r="K161" s="163"/>
      <c r="L161" s="164">
        <v>102000</v>
      </c>
      <c r="M161" s="164"/>
      <c r="N161" s="164">
        <v>108000</v>
      </c>
      <c r="O161" s="66"/>
      <c r="P161" s="66"/>
      <c r="Q161" s="66"/>
      <c r="R161" s="66"/>
      <c r="S161" s="66"/>
      <c r="T161" s="66"/>
      <c r="U161" s="70"/>
      <c r="V161" s="167"/>
      <c r="W161" s="167"/>
      <c r="X161" s="167"/>
      <c r="Y161" s="167"/>
    </row>
    <row r="162" spans="1:25" s="38" customFormat="1" ht="12.75">
      <c r="A162" s="193"/>
      <c r="B162" s="193"/>
      <c r="C162" s="193"/>
      <c r="D162" s="198"/>
      <c r="E162" s="157"/>
      <c r="F162" s="157"/>
      <c r="G162" s="193"/>
      <c r="H162" s="193"/>
      <c r="I162" s="193"/>
      <c r="J162" s="193"/>
      <c r="K162" s="163"/>
      <c r="L162" s="164"/>
      <c r="M162" s="164"/>
      <c r="N162" s="164"/>
      <c r="O162" s="66"/>
      <c r="P162" s="66"/>
      <c r="Q162" s="66"/>
      <c r="R162" s="66"/>
      <c r="S162" s="66"/>
      <c r="T162" s="66"/>
      <c r="U162" s="70"/>
      <c r="V162" s="167"/>
      <c r="W162" s="167"/>
      <c r="X162" s="167"/>
      <c r="Y162" s="167"/>
    </row>
    <row r="163" spans="1:25" s="38" customFormat="1" ht="12.75" customHeight="1">
      <c r="A163" s="193"/>
      <c r="B163" s="193"/>
      <c r="C163" s="193"/>
      <c r="D163" s="198"/>
      <c r="E163" s="152" t="s">
        <v>237</v>
      </c>
      <c r="F163" s="157"/>
      <c r="G163" s="193"/>
      <c r="H163" s="193"/>
      <c r="I163" s="193"/>
      <c r="J163" s="193"/>
      <c r="K163" s="163"/>
      <c r="L163" s="164"/>
      <c r="M163" s="164"/>
      <c r="N163" s="164"/>
      <c r="O163" s="334"/>
      <c r="P163" s="334"/>
      <c r="Q163" s="334"/>
      <c r="R163" s="66"/>
      <c r="S163" s="66"/>
      <c r="T163" s="66"/>
      <c r="U163" s="70"/>
      <c r="V163" s="167"/>
      <c r="W163" s="167"/>
      <c r="X163" s="167"/>
      <c r="Y163" s="167"/>
    </row>
    <row r="164" spans="1:25" s="38" customFormat="1" ht="12.75">
      <c r="A164" s="193"/>
      <c r="B164" s="193"/>
      <c r="C164" s="193"/>
      <c r="D164" s="173">
        <v>4</v>
      </c>
      <c r="E164" s="157" t="s">
        <v>63</v>
      </c>
      <c r="F164" s="157"/>
      <c r="G164" s="193"/>
      <c r="H164" s="193"/>
      <c r="I164" s="193"/>
      <c r="J164" s="193"/>
      <c r="K164" s="211"/>
      <c r="L164" s="149">
        <f>L165</f>
        <v>15000</v>
      </c>
      <c r="M164" s="149"/>
      <c r="N164" s="149">
        <f>N165</f>
        <v>16300</v>
      </c>
      <c r="O164" s="66"/>
      <c r="P164" s="66"/>
      <c r="Q164" s="66"/>
      <c r="R164" s="66"/>
      <c r="S164" s="66"/>
      <c r="T164" s="66"/>
      <c r="U164" s="70"/>
      <c r="V164" s="167"/>
      <c r="W164" s="167"/>
      <c r="X164" s="167"/>
      <c r="Y164" s="167"/>
    </row>
    <row r="165" spans="1:25" s="21" customFormat="1" ht="12.75" customHeight="1">
      <c r="A165" s="193"/>
      <c r="B165" s="193"/>
      <c r="C165" s="193"/>
      <c r="D165" s="173">
        <v>42</v>
      </c>
      <c r="E165" s="157" t="s">
        <v>67</v>
      </c>
      <c r="F165" s="157"/>
      <c r="G165" s="193"/>
      <c r="H165" s="193"/>
      <c r="I165" s="193"/>
      <c r="J165" s="193"/>
      <c r="K165" s="153"/>
      <c r="L165" s="159">
        <v>15000</v>
      </c>
      <c r="M165" s="174"/>
      <c r="N165" s="159">
        <v>16300</v>
      </c>
      <c r="O165" s="335"/>
      <c r="P165" s="335"/>
      <c r="Q165" s="335"/>
      <c r="R165" s="40"/>
      <c r="S165" s="40"/>
      <c r="T165" s="40"/>
      <c r="U165" s="161"/>
      <c r="V165" s="162"/>
      <c r="W165" s="162"/>
      <c r="X165" s="162"/>
      <c r="Y165" s="162"/>
    </row>
    <row r="166" spans="1:25" s="21" customFormat="1" ht="12.75" customHeight="1">
      <c r="A166" s="199"/>
      <c r="B166" s="199"/>
      <c r="C166" s="199"/>
      <c r="D166" s="200"/>
      <c r="E166" s="217"/>
      <c r="F166" s="217"/>
      <c r="G166" s="199"/>
      <c r="H166" s="199"/>
      <c r="I166" s="199"/>
      <c r="J166" s="199"/>
      <c r="K166" s="218"/>
      <c r="L166" s="219"/>
      <c r="M166" s="220"/>
      <c r="N166" s="219"/>
      <c r="O166" s="111"/>
      <c r="P166" s="111"/>
      <c r="Q166" s="111"/>
      <c r="R166" s="40"/>
      <c r="S166" s="40"/>
      <c r="T166" s="40"/>
      <c r="U166" s="161"/>
      <c r="V166" s="162"/>
      <c r="W166" s="162"/>
      <c r="X166" s="162"/>
      <c r="Y166" s="162"/>
    </row>
    <row r="167" spans="1:25" s="21" customFormat="1" ht="12.75" customHeight="1">
      <c r="A167" s="76"/>
      <c r="B167" s="76"/>
      <c r="C167" s="76"/>
      <c r="D167" s="179"/>
      <c r="E167" s="66"/>
      <c r="F167" s="66"/>
      <c r="G167" s="76"/>
      <c r="H167" s="76"/>
      <c r="I167" s="76"/>
      <c r="J167" s="76"/>
      <c r="K167" s="22"/>
      <c r="L167" s="221"/>
      <c r="M167" s="191"/>
      <c r="N167" s="221"/>
      <c r="O167" s="111"/>
      <c r="P167" s="111"/>
      <c r="Q167" s="111"/>
      <c r="R167" s="40"/>
      <c r="S167" s="40"/>
      <c r="T167" s="40"/>
      <c r="U167" s="161"/>
      <c r="V167" s="162"/>
      <c r="W167" s="162"/>
      <c r="X167" s="162"/>
      <c r="Y167" s="162"/>
    </row>
    <row r="168" spans="1:25" s="21" customFormat="1" ht="12.75" customHeight="1">
      <c r="A168" s="76"/>
      <c r="B168" s="76"/>
      <c r="C168" s="76"/>
      <c r="D168" s="179"/>
      <c r="E168" s="66"/>
      <c r="F168" s="66"/>
      <c r="G168" s="76"/>
      <c r="H168" s="76"/>
      <c r="I168" s="76"/>
      <c r="J168" s="76"/>
      <c r="K168" s="22"/>
      <c r="L168" s="221"/>
      <c r="M168" s="191"/>
      <c r="N168" s="221"/>
      <c r="O168" s="111"/>
      <c r="P168" s="111"/>
      <c r="Q168" s="111"/>
      <c r="R168" s="40"/>
      <c r="S168" s="40"/>
      <c r="T168" s="40"/>
      <c r="U168" s="161"/>
      <c r="V168" s="162"/>
      <c r="W168" s="162"/>
      <c r="X168" s="162"/>
      <c r="Y168" s="162"/>
    </row>
    <row r="169" spans="1:25" s="21" customFormat="1" ht="12.75" customHeight="1">
      <c r="A169" s="76"/>
      <c r="B169" s="76"/>
      <c r="C169" s="76"/>
      <c r="D169" s="179"/>
      <c r="E169" s="66"/>
      <c r="F169" s="66"/>
      <c r="G169" s="76"/>
      <c r="H169" s="76"/>
      <c r="I169" s="76"/>
      <c r="J169" s="76"/>
      <c r="K169" s="22"/>
      <c r="L169" s="221"/>
      <c r="M169" s="191"/>
      <c r="N169" s="221"/>
      <c r="O169" s="111"/>
      <c r="P169" s="111"/>
      <c r="Q169" s="111"/>
      <c r="R169" s="40"/>
      <c r="S169" s="40"/>
      <c r="T169" s="40"/>
      <c r="U169" s="161"/>
      <c r="V169" s="162"/>
      <c r="W169" s="162"/>
      <c r="X169" s="162"/>
      <c r="Y169" s="162"/>
    </row>
    <row r="170" spans="1:25" s="21" customFormat="1" ht="12.75" customHeight="1">
      <c r="A170" s="76"/>
      <c r="B170" s="76"/>
      <c r="C170" s="76"/>
      <c r="D170" s="179"/>
      <c r="E170" s="66"/>
      <c r="F170" s="66"/>
      <c r="G170" s="76"/>
      <c r="H170" s="76"/>
      <c r="I170" s="76"/>
      <c r="J170" s="76"/>
      <c r="K170" s="22"/>
      <c r="L170" s="221"/>
      <c r="M170" s="191"/>
      <c r="N170" s="221"/>
      <c r="O170" s="111"/>
      <c r="P170" s="111"/>
      <c r="Q170" s="111"/>
      <c r="R170" s="40"/>
      <c r="S170" s="40"/>
      <c r="T170" s="40"/>
      <c r="U170" s="161"/>
      <c r="V170" s="162"/>
      <c r="W170" s="162"/>
      <c r="X170" s="162"/>
      <c r="Y170" s="162"/>
    </row>
    <row r="171" spans="1:25" s="21" customFormat="1" ht="12.75" customHeight="1">
      <c r="A171" s="76"/>
      <c r="B171" s="76"/>
      <c r="C171" s="76"/>
      <c r="D171" s="179"/>
      <c r="E171" s="66"/>
      <c r="F171" s="66"/>
      <c r="G171" s="76"/>
      <c r="H171" s="76"/>
      <c r="I171" s="76"/>
      <c r="J171" s="76"/>
      <c r="K171" s="22"/>
      <c r="L171" s="221"/>
      <c r="M171" s="191"/>
      <c r="N171" s="221"/>
      <c r="O171" s="111"/>
      <c r="P171" s="111"/>
      <c r="Q171" s="111"/>
      <c r="R171" s="40"/>
      <c r="S171" s="40"/>
      <c r="T171" s="40"/>
      <c r="U171" s="161"/>
      <c r="V171" s="162"/>
      <c r="W171" s="162"/>
      <c r="X171" s="162"/>
      <c r="Y171" s="162"/>
    </row>
    <row r="172" spans="1:25" s="21" customFormat="1" ht="12.75" customHeight="1">
      <c r="A172" s="76"/>
      <c r="B172" s="76"/>
      <c r="C172" s="76"/>
      <c r="D172" s="179"/>
      <c r="E172" s="66"/>
      <c r="F172" s="66"/>
      <c r="G172" s="76"/>
      <c r="H172" s="76"/>
      <c r="I172" s="76"/>
      <c r="J172" s="76"/>
      <c r="K172" s="22"/>
      <c r="L172" s="221"/>
      <c r="M172" s="191"/>
      <c r="N172" s="221"/>
      <c r="O172" s="111"/>
      <c r="P172" s="111"/>
      <c r="Q172" s="111"/>
      <c r="R172" s="40"/>
      <c r="S172" s="40"/>
      <c r="T172" s="40"/>
      <c r="U172" s="161"/>
      <c r="V172" s="162"/>
      <c r="W172" s="162"/>
      <c r="X172" s="162"/>
      <c r="Y172" s="162"/>
    </row>
    <row r="173" spans="1:25" s="21" customFormat="1" ht="12.75" customHeight="1">
      <c r="A173" s="76"/>
      <c r="B173" s="76"/>
      <c r="C173" s="76"/>
      <c r="D173" s="179"/>
      <c r="E173" s="66"/>
      <c r="F173" s="66"/>
      <c r="G173" s="76"/>
      <c r="H173" s="76"/>
      <c r="I173" s="76"/>
      <c r="J173" s="76"/>
      <c r="K173" s="22"/>
      <c r="L173" s="221"/>
      <c r="M173" s="191"/>
      <c r="N173" s="221"/>
      <c r="O173" s="111"/>
      <c r="P173" s="111"/>
      <c r="Q173" s="111"/>
      <c r="R173" s="40"/>
      <c r="S173" s="40"/>
      <c r="T173" s="40"/>
      <c r="U173" s="161"/>
      <c r="V173" s="162"/>
      <c r="W173" s="162"/>
      <c r="X173" s="162"/>
      <c r="Y173" s="162"/>
    </row>
    <row r="174" spans="1:25" s="21" customFormat="1" ht="12.75" customHeight="1">
      <c r="A174" s="76"/>
      <c r="B174" s="76"/>
      <c r="C174" s="76"/>
      <c r="D174" s="179"/>
      <c r="E174" s="66"/>
      <c r="F174" s="66"/>
      <c r="G174" s="76"/>
      <c r="H174" s="76"/>
      <c r="I174" s="76"/>
      <c r="J174" s="76"/>
      <c r="K174" s="22"/>
      <c r="L174" s="221"/>
      <c r="M174" s="191"/>
      <c r="N174" s="222">
        <v>5</v>
      </c>
      <c r="O174" s="111"/>
      <c r="P174" s="111"/>
      <c r="Q174" s="111"/>
      <c r="R174" s="40"/>
      <c r="S174" s="40"/>
      <c r="T174" s="40"/>
      <c r="U174" s="161"/>
      <c r="V174" s="162"/>
      <c r="W174" s="162"/>
      <c r="X174" s="162"/>
      <c r="Y174" s="162"/>
    </row>
    <row r="175" spans="1:25" s="38" customFormat="1" ht="12.75">
      <c r="A175"/>
      <c r="B175"/>
      <c r="C175"/>
      <c r="D175" s="16"/>
      <c r="E175" s="12" t="s">
        <v>107</v>
      </c>
      <c r="F175"/>
      <c r="G175"/>
      <c r="H175"/>
      <c r="I175"/>
      <c r="J175"/>
      <c r="K175" s="88"/>
      <c r="L175" s="192">
        <f>L183+L187+L197+L201+L205</f>
        <v>60400</v>
      </c>
      <c r="M175" s="192"/>
      <c r="N175" s="192">
        <f>N183+N187+N197+N201+N205</f>
        <v>61400</v>
      </c>
      <c r="O175" s="66"/>
      <c r="P175" s="66"/>
      <c r="Q175" s="66"/>
      <c r="R175" s="66"/>
      <c r="S175" s="66"/>
      <c r="T175" s="66"/>
      <c r="U175" s="70"/>
      <c r="V175" s="167"/>
      <c r="W175" s="167"/>
      <c r="X175" s="167"/>
      <c r="Y175" s="167"/>
    </row>
    <row r="176" spans="1:25" s="38" customFormat="1" ht="12.75">
      <c r="A176"/>
      <c r="B176"/>
      <c r="C176"/>
      <c r="D176" s="16"/>
      <c r="E176" s="12" t="s">
        <v>108</v>
      </c>
      <c r="F176"/>
      <c r="G176"/>
      <c r="H176"/>
      <c r="I176"/>
      <c r="J176"/>
      <c r="K176" s="31"/>
      <c r="L176" s="31"/>
      <c r="M176" s="31"/>
      <c r="N176" s="31"/>
      <c r="O176" s="66"/>
      <c r="P176" s="66"/>
      <c r="Q176" s="66"/>
      <c r="R176" s="66"/>
      <c r="S176" s="66"/>
      <c r="T176" s="66"/>
      <c r="U176" s="70"/>
      <c r="V176" s="167"/>
      <c r="W176" s="167"/>
      <c r="X176" s="167"/>
      <c r="Y176" s="167"/>
    </row>
    <row r="177" spans="1:25" s="38" customFormat="1" ht="12.75">
      <c r="A177"/>
      <c r="B177"/>
      <c r="C177"/>
      <c r="D177" s="16"/>
      <c r="E177" s="12" t="s">
        <v>109</v>
      </c>
      <c r="F177"/>
      <c r="G177"/>
      <c r="H177"/>
      <c r="I177"/>
      <c r="J177"/>
      <c r="K177" s="31"/>
      <c r="L177" s="31"/>
      <c r="M177" s="31"/>
      <c r="N177" s="31"/>
      <c r="O177" s="66"/>
      <c r="P177" s="66"/>
      <c r="Q177" s="66"/>
      <c r="R177" s="66"/>
      <c r="S177" s="66"/>
      <c r="T177" s="66"/>
      <c r="U177" s="70"/>
      <c r="V177" s="167"/>
      <c r="W177" s="167"/>
      <c r="X177" s="167"/>
      <c r="Y177" s="167"/>
    </row>
    <row r="178" spans="1:25" s="38" customFormat="1" ht="12.75">
      <c r="A178"/>
      <c r="B178"/>
      <c r="C178"/>
      <c r="D178" s="16"/>
      <c r="E178" s="12" t="s">
        <v>110</v>
      </c>
      <c r="F178"/>
      <c r="G178"/>
      <c r="H178"/>
      <c r="I178"/>
      <c r="J178"/>
      <c r="K178" s="31"/>
      <c r="L178" s="31"/>
      <c r="M178" s="31"/>
      <c r="N178" s="31"/>
      <c r="O178" s="66"/>
      <c r="P178" s="66"/>
      <c r="Q178" s="66"/>
      <c r="R178" s="66"/>
      <c r="S178" s="66"/>
      <c r="T178" s="66"/>
      <c r="U178" s="70"/>
      <c r="V178" s="167"/>
      <c r="W178" s="167"/>
      <c r="X178" s="167"/>
      <c r="Y178" s="167"/>
    </row>
    <row r="179" spans="1:25" s="38" customFormat="1" ht="12.75">
      <c r="A179"/>
      <c r="B179"/>
      <c r="C179"/>
      <c r="D179" s="16"/>
      <c r="E179" s="12" t="s">
        <v>111</v>
      </c>
      <c r="F179"/>
      <c r="G179"/>
      <c r="H179"/>
      <c r="I179"/>
      <c r="J179"/>
      <c r="K179" s="31"/>
      <c r="L179" s="31"/>
      <c r="M179" s="31"/>
      <c r="N179" s="31"/>
      <c r="O179" s="66"/>
      <c r="P179" s="66"/>
      <c r="Q179" s="66"/>
      <c r="R179" s="66"/>
      <c r="S179" s="66"/>
      <c r="T179" s="66"/>
      <c r="U179" s="70"/>
      <c r="V179" s="167"/>
      <c r="W179" s="167"/>
      <c r="X179" s="167"/>
      <c r="Y179" s="167"/>
    </row>
    <row r="180" spans="1:25" s="21" customFormat="1" ht="12.75" customHeight="1">
      <c r="A180"/>
      <c r="B180"/>
      <c r="C180"/>
      <c r="D180" s="16"/>
      <c r="E180" s="12"/>
      <c r="F180"/>
      <c r="G180"/>
      <c r="H180"/>
      <c r="I180"/>
      <c r="J180"/>
      <c r="K180" s="22"/>
      <c r="L180" s="22"/>
      <c r="M180" s="22"/>
      <c r="N180" s="22"/>
      <c r="O180" s="335"/>
      <c r="P180" s="335"/>
      <c r="Q180" s="335"/>
      <c r="R180" s="335"/>
      <c r="S180" s="40"/>
      <c r="T180" s="40"/>
      <c r="U180" s="161"/>
      <c r="V180" s="162"/>
      <c r="W180" s="162"/>
      <c r="X180" s="162"/>
      <c r="Y180" s="162"/>
    </row>
    <row r="181" spans="1:25" s="38" customFormat="1" ht="12.75">
      <c r="A181" s="193"/>
      <c r="B181" s="193"/>
      <c r="C181" s="193"/>
      <c r="D181" s="198"/>
      <c r="E181" s="146" t="s">
        <v>112</v>
      </c>
      <c r="F181" s="193"/>
      <c r="G181" s="193"/>
      <c r="H181" s="193"/>
      <c r="I181" s="193"/>
      <c r="J181" s="193"/>
      <c r="K181" s="163"/>
      <c r="L181" s="163"/>
      <c r="M181" s="163"/>
      <c r="N181" s="163"/>
      <c r="O181" s="66"/>
      <c r="P181" s="66"/>
      <c r="Q181" s="66"/>
      <c r="R181" s="66"/>
      <c r="S181" s="66"/>
      <c r="T181" s="66"/>
      <c r="U181" s="70"/>
      <c r="V181" s="167"/>
      <c r="W181" s="167"/>
      <c r="X181" s="167"/>
      <c r="Y181" s="167"/>
    </row>
    <row r="182" spans="1:25" s="38" customFormat="1" ht="12.75">
      <c r="A182" s="193"/>
      <c r="B182" s="193"/>
      <c r="C182" s="193"/>
      <c r="D182" s="198"/>
      <c r="E182" s="193" t="s">
        <v>113</v>
      </c>
      <c r="F182" s="193"/>
      <c r="G182" s="193"/>
      <c r="H182" s="193"/>
      <c r="I182" s="193"/>
      <c r="J182" s="193"/>
      <c r="K182" s="163"/>
      <c r="L182" s="163"/>
      <c r="M182" s="163"/>
      <c r="N182" s="163"/>
      <c r="O182" s="66"/>
      <c r="P182" s="66"/>
      <c r="Q182" s="66"/>
      <c r="R182" s="66"/>
      <c r="S182" s="66"/>
      <c r="T182" s="66"/>
      <c r="U182" s="70"/>
      <c r="V182" s="167"/>
      <c r="W182" s="167"/>
      <c r="X182" s="167"/>
      <c r="Y182" s="167"/>
    </row>
    <row r="183" spans="1:25" s="38" customFormat="1" ht="12.75">
      <c r="A183" s="193"/>
      <c r="B183" s="193"/>
      <c r="C183" s="193"/>
      <c r="D183" s="173">
        <v>3</v>
      </c>
      <c r="E183" s="193" t="s">
        <v>45</v>
      </c>
      <c r="F183" s="193"/>
      <c r="G183" s="193"/>
      <c r="H183" s="193"/>
      <c r="I183" s="193"/>
      <c r="J183" s="193"/>
      <c r="K183" s="211"/>
      <c r="L183" s="149">
        <f>L184+L185</f>
        <v>38900</v>
      </c>
      <c r="M183" s="149"/>
      <c r="N183" s="149">
        <f>N184+N185</f>
        <v>38800</v>
      </c>
      <c r="O183" s="66"/>
      <c r="P183" s="66"/>
      <c r="Q183" s="66"/>
      <c r="R183" s="66"/>
      <c r="S183" s="66"/>
      <c r="T183" s="66"/>
      <c r="U183" s="70"/>
      <c r="V183" s="167"/>
      <c r="W183" s="167"/>
      <c r="X183" s="167"/>
      <c r="Y183" s="167"/>
    </row>
    <row r="184" spans="1:25" s="38" customFormat="1" ht="12.75">
      <c r="A184" s="193"/>
      <c r="B184" s="193"/>
      <c r="C184" s="193"/>
      <c r="D184" s="173">
        <v>31</v>
      </c>
      <c r="E184" s="193" t="s">
        <v>46</v>
      </c>
      <c r="F184" s="193"/>
      <c r="G184" s="193"/>
      <c r="H184" s="193"/>
      <c r="I184" s="193"/>
      <c r="J184" s="193"/>
      <c r="K184" s="163"/>
      <c r="L184" s="164">
        <v>33800</v>
      </c>
      <c r="M184" s="164"/>
      <c r="N184" s="164">
        <v>33600</v>
      </c>
      <c r="O184" s="66"/>
      <c r="P184" s="66"/>
      <c r="Q184" s="66"/>
      <c r="R184" s="66"/>
      <c r="S184" s="66"/>
      <c r="T184" s="66"/>
      <c r="U184" s="70"/>
      <c r="V184" s="167"/>
      <c r="W184" s="167"/>
      <c r="X184" s="167"/>
      <c r="Y184" s="167"/>
    </row>
    <row r="185" spans="1:25" s="38" customFormat="1" ht="12.75">
      <c r="A185" s="193"/>
      <c r="B185" s="193"/>
      <c r="C185" s="193"/>
      <c r="D185" s="198">
        <v>32</v>
      </c>
      <c r="E185" s="193" t="s">
        <v>50</v>
      </c>
      <c r="F185" s="193"/>
      <c r="G185" s="193"/>
      <c r="H185" s="193"/>
      <c r="I185" s="193"/>
      <c r="J185" s="193"/>
      <c r="K185" s="163"/>
      <c r="L185" s="164">
        <v>5100</v>
      </c>
      <c r="M185" s="164"/>
      <c r="N185" s="164">
        <v>5200</v>
      </c>
      <c r="O185" s="66"/>
      <c r="P185" s="66"/>
      <c r="Q185" s="66"/>
      <c r="R185" s="66"/>
      <c r="S185" s="66"/>
      <c r="T185" s="66"/>
      <c r="U185" s="70"/>
      <c r="V185" s="167"/>
      <c r="W185" s="167"/>
      <c r="X185" s="167"/>
      <c r="Y185" s="167"/>
    </row>
    <row r="186" spans="1:25" s="38" customFormat="1" ht="12.75">
      <c r="A186" s="193"/>
      <c r="B186" s="193"/>
      <c r="C186" s="193"/>
      <c r="D186" s="198"/>
      <c r="E186" s="193" t="s">
        <v>114</v>
      </c>
      <c r="F186" s="193"/>
      <c r="G186" s="193"/>
      <c r="H186" s="193"/>
      <c r="I186" s="193"/>
      <c r="J186" s="193"/>
      <c r="K186" s="163"/>
      <c r="L186" s="164"/>
      <c r="M186" s="164"/>
      <c r="N186" s="164"/>
      <c r="O186" s="66"/>
      <c r="P186" s="66"/>
      <c r="Q186" s="66"/>
      <c r="R186" s="66"/>
      <c r="S186" s="66"/>
      <c r="T186" s="66"/>
      <c r="U186" s="70"/>
      <c r="V186" s="167"/>
      <c r="W186" s="167"/>
      <c r="X186" s="167"/>
      <c r="Y186" s="167"/>
    </row>
    <row r="187" spans="1:25" s="38" customFormat="1" ht="12.75">
      <c r="A187" s="193"/>
      <c r="B187" s="193"/>
      <c r="C187" s="146"/>
      <c r="D187" s="173">
        <v>3</v>
      </c>
      <c r="E187" s="193" t="s">
        <v>45</v>
      </c>
      <c r="F187" s="193"/>
      <c r="G187" s="193"/>
      <c r="H187" s="193"/>
      <c r="I187" s="193"/>
      <c r="J187" s="193"/>
      <c r="K187" s="211"/>
      <c r="L187" s="149">
        <f>L188</f>
        <v>10400</v>
      </c>
      <c r="M187" s="149"/>
      <c r="N187" s="149">
        <f>N188</f>
        <v>10900</v>
      </c>
      <c r="O187" s="66"/>
      <c r="P187" s="66"/>
      <c r="Q187" s="66"/>
      <c r="R187" s="66"/>
      <c r="S187" s="66"/>
      <c r="T187" s="66"/>
      <c r="U187" s="70"/>
      <c r="V187" s="167"/>
      <c r="W187" s="167"/>
      <c r="X187" s="167"/>
      <c r="Y187" s="167"/>
    </row>
    <row r="188" spans="1:25" s="38" customFormat="1" ht="12.75">
      <c r="A188" s="193"/>
      <c r="B188" s="193"/>
      <c r="C188" s="146"/>
      <c r="D188" s="173">
        <v>38</v>
      </c>
      <c r="E188" s="193" t="s">
        <v>82</v>
      </c>
      <c r="F188" s="193"/>
      <c r="G188" s="193"/>
      <c r="H188" s="193"/>
      <c r="I188" s="193"/>
      <c r="J188" s="193"/>
      <c r="K188" s="163"/>
      <c r="L188" s="164">
        <v>10400</v>
      </c>
      <c r="M188" s="164"/>
      <c r="N188" s="164">
        <v>10900</v>
      </c>
      <c r="O188" s="66"/>
      <c r="P188" s="66"/>
      <c r="Q188" s="66"/>
      <c r="R188" s="66"/>
      <c r="S188" s="66"/>
      <c r="T188" s="66"/>
      <c r="U188" s="70"/>
      <c r="V188" s="167"/>
      <c r="W188" s="167"/>
      <c r="X188" s="167"/>
      <c r="Y188" s="167"/>
    </row>
    <row r="189" spans="1:25" s="38" customFormat="1" ht="12.75">
      <c r="A189"/>
      <c r="B189" s="76"/>
      <c r="C189" s="76"/>
      <c r="D189" s="82"/>
      <c r="E189" s="76"/>
      <c r="F189" s="76"/>
      <c r="G189" s="76"/>
      <c r="H189" s="76"/>
      <c r="I189" s="76"/>
      <c r="J189" s="76"/>
      <c r="K189" s="210"/>
      <c r="L189" s="201"/>
      <c r="M189" s="201"/>
      <c r="N189" s="201"/>
      <c r="O189" s="66"/>
      <c r="P189" s="66"/>
      <c r="Q189" s="66"/>
      <c r="R189" s="66"/>
      <c r="S189" s="66"/>
      <c r="T189" s="66"/>
      <c r="U189" s="70"/>
      <c r="V189" s="167"/>
      <c r="W189" s="167"/>
      <c r="X189" s="167"/>
      <c r="Y189" s="167"/>
    </row>
    <row r="190" spans="1:25" s="38" customFormat="1" ht="12.75">
      <c r="A190"/>
      <c r="B190"/>
      <c r="C190"/>
      <c r="D190" s="16"/>
      <c r="E190" s="12" t="s">
        <v>115</v>
      </c>
      <c r="F190"/>
      <c r="G190"/>
      <c r="H190"/>
      <c r="I190"/>
      <c r="J190"/>
      <c r="K190" s="31"/>
      <c r="L190" s="31"/>
      <c r="M190" s="31"/>
      <c r="N190" s="31"/>
      <c r="O190" s="66"/>
      <c r="P190" s="66"/>
      <c r="Q190" s="66"/>
      <c r="R190" s="66"/>
      <c r="S190" s="66"/>
      <c r="T190" s="66"/>
      <c r="U190" s="70"/>
      <c r="V190" s="167"/>
      <c r="W190" s="167"/>
      <c r="X190" s="167"/>
      <c r="Y190" s="167"/>
    </row>
    <row r="191" spans="1:25" s="38" customFormat="1" ht="12.75">
      <c r="A191"/>
      <c r="B191"/>
      <c r="C191"/>
      <c r="D191" s="16"/>
      <c r="E191" s="12" t="s">
        <v>109</v>
      </c>
      <c r="F191"/>
      <c r="G191"/>
      <c r="H191"/>
      <c r="I191"/>
      <c r="J191"/>
      <c r="K191" s="31"/>
      <c r="L191" s="31"/>
      <c r="M191" s="31"/>
      <c r="N191" s="31"/>
      <c r="O191" s="66"/>
      <c r="P191" s="66"/>
      <c r="Q191" s="66"/>
      <c r="R191" s="66"/>
      <c r="S191" s="66"/>
      <c r="T191" s="66"/>
      <c r="U191" s="70"/>
      <c r="V191" s="167"/>
      <c r="W191" s="167"/>
      <c r="X191" s="167"/>
      <c r="Y191" s="167"/>
    </row>
    <row r="192" spans="5:25" ht="12.75">
      <c r="E192" s="12" t="s">
        <v>116</v>
      </c>
      <c r="K192" s="82"/>
      <c r="L192" s="82"/>
      <c r="M192" s="82"/>
      <c r="N192" s="82"/>
      <c r="O192" s="76"/>
      <c r="P192" s="76"/>
      <c r="Q192" s="76"/>
      <c r="R192" s="76"/>
      <c r="S192" s="76"/>
      <c r="T192" s="76"/>
      <c r="U192" s="88"/>
      <c r="V192" s="223"/>
      <c r="W192" s="223"/>
      <c r="X192" s="223"/>
      <c r="Y192" s="223"/>
    </row>
    <row r="193" spans="5:25" ht="12.75">
      <c r="E193" s="12" t="s">
        <v>117</v>
      </c>
      <c r="K193" s="82"/>
      <c r="L193" s="82"/>
      <c r="M193" s="82"/>
      <c r="N193" s="82"/>
      <c r="O193" s="76"/>
      <c r="P193" s="76"/>
      <c r="Q193" s="76"/>
      <c r="R193" s="76"/>
      <c r="S193" s="76"/>
      <c r="T193" s="76"/>
      <c r="U193" s="88"/>
      <c r="V193" s="223"/>
      <c r="W193" s="223"/>
      <c r="X193" s="223"/>
      <c r="Y193" s="223"/>
    </row>
    <row r="194" spans="1:25" ht="12.75">
      <c r="A194" s="76"/>
      <c r="B194" s="76"/>
      <c r="C194" s="76"/>
      <c r="D194" s="82"/>
      <c r="E194" s="76" t="s">
        <v>118</v>
      </c>
      <c r="F194" s="76"/>
      <c r="G194" s="76"/>
      <c r="H194" s="76"/>
      <c r="I194" s="76"/>
      <c r="J194" s="76"/>
      <c r="K194" s="82"/>
      <c r="L194" s="82"/>
      <c r="M194" s="82"/>
      <c r="N194" s="82"/>
      <c r="U194" s="2"/>
      <c r="V194" s="1"/>
      <c r="W194" s="1"/>
      <c r="X194" s="1"/>
      <c r="Y194" s="1"/>
    </row>
    <row r="195" spans="1:25" ht="12.75">
      <c r="A195" s="76"/>
      <c r="B195" s="76"/>
      <c r="C195" s="76"/>
      <c r="D195" s="82"/>
      <c r="E195" s="76"/>
      <c r="F195" s="76"/>
      <c r="G195" s="76"/>
      <c r="H195" s="76"/>
      <c r="I195" s="76"/>
      <c r="J195" s="76"/>
      <c r="K195" s="82"/>
      <c r="L195" s="82"/>
      <c r="M195" s="82"/>
      <c r="N195" s="82"/>
      <c r="U195" s="2"/>
      <c r="V195" s="1"/>
      <c r="W195" s="1"/>
      <c r="X195" s="1"/>
      <c r="Y195" s="1"/>
    </row>
    <row r="196" spans="1:26" ht="12.75">
      <c r="A196" s="193"/>
      <c r="B196" s="193"/>
      <c r="C196" s="193"/>
      <c r="D196" s="198"/>
      <c r="E196" s="146" t="s">
        <v>119</v>
      </c>
      <c r="F196" s="193"/>
      <c r="G196" s="193"/>
      <c r="H196" s="193"/>
      <c r="I196" s="193"/>
      <c r="J196" s="193"/>
      <c r="K196" s="198"/>
      <c r="L196" s="198"/>
      <c r="M196" s="198"/>
      <c r="N196" s="198"/>
      <c r="U196" s="2"/>
      <c r="V196" s="1"/>
      <c r="W196" s="1"/>
      <c r="X196" s="1"/>
      <c r="Y196" s="1"/>
      <c r="Z196" s="133"/>
    </row>
    <row r="197" spans="1:25" ht="12.75">
      <c r="A197" s="193"/>
      <c r="B197" s="193"/>
      <c r="C197" s="146"/>
      <c r="D197" s="173">
        <v>3</v>
      </c>
      <c r="E197" s="193" t="s">
        <v>45</v>
      </c>
      <c r="F197" s="193"/>
      <c r="G197" s="193"/>
      <c r="H197" s="193"/>
      <c r="I197" s="193"/>
      <c r="J197" s="193"/>
      <c r="K197" s="149"/>
      <c r="L197" s="149">
        <f>L198</f>
        <v>1000</v>
      </c>
      <c r="M197" s="149"/>
      <c r="N197" s="149">
        <f>N198</f>
        <v>1100</v>
      </c>
      <c r="U197" s="2"/>
      <c r="V197" s="1"/>
      <c r="W197" s="1"/>
      <c r="X197" s="1"/>
      <c r="Y197" s="1"/>
    </row>
    <row r="198" spans="1:25" ht="12.75">
      <c r="A198" s="193"/>
      <c r="B198" s="193"/>
      <c r="C198" s="146"/>
      <c r="D198" s="173">
        <v>38</v>
      </c>
      <c r="E198" s="193" t="s">
        <v>82</v>
      </c>
      <c r="F198" s="193"/>
      <c r="G198" s="193"/>
      <c r="H198" s="193"/>
      <c r="I198" s="193"/>
      <c r="J198" s="193"/>
      <c r="K198" s="224"/>
      <c r="L198" s="224">
        <v>1000</v>
      </c>
      <c r="M198" s="224"/>
      <c r="N198" s="224">
        <v>1100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93"/>
      <c r="B199" s="193"/>
      <c r="C199" s="193"/>
      <c r="D199" s="198"/>
      <c r="E199" s="193"/>
      <c r="F199" s="193"/>
      <c r="G199" s="193"/>
      <c r="H199" s="193"/>
      <c r="I199" s="193"/>
      <c r="J199" s="193"/>
      <c r="K199" s="224"/>
      <c r="L199" s="224"/>
      <c r="M199" s="224"/>
      <c r="N199" s="22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93"/>
      <c r="B200" s="193"/>
      <c r="C200" s="193"/>
      <c r="D200" s="198"/>
      <c r="E200" s="146" t="s">
        <v>120</v>
      </c>
      <c r="F200" s="193"/>
      <c r="G200" s="193"/>
      <c r="H200" s="193"/>
      <c r="I200" s="193"/>
      <c r="J200" s="193"/>
      <c r="K200" s="224"/>
      <c r="L200" s="224"/>
      <c r="M200" s="224"/>
      <c r="N200" s="224"/>
      <c r="U200" s="2"/>
      <c r="V200" s="1"/>
      <c r="W200" s="1"/>
      <c r="X200" s="1"/>
      <c r="Y200" s="1"/>
    </row>
    <row r="201" spans="1:25" ht="12.75">
      <c r="A201" s="193"/>
      <c r="B201" s="193"/>
      <c r="C201" s="193"/>
      <c r="D201" s="173">
        <v>3</v>
      </c>
      <c r="E201" s="193" t="s">
        <v>45</v>
      </c>
      <c r="F201" s="193"/>
      <c r="G201" s="184"/>
      <c r="H201" s="184"/>
      <c r="I201" s="184"/>
      <c r="J201" s="193"/>
      <c r="K201" s="149"/>
      <c r="L201" s="149">
        <f>L202</f>
        <v>5000</v>
      </c>
      <c r="M201" s="149"/>
      <c r="N201" s="149">
        <f>N202</f>
        <v>5200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93"/>
      <c r="B202" s="193"/>
      <c r="C202" s="193"/>
      <c r="D202" s="173">
        <v>32</v>
      </c>
      <c r="E202" s="193" t="s">
        <v>50</v>
      </c>
      <c r="F202" s="193"/>
      <c r="G202" s="184"/>
      <c r="H202" s="184"/>
      <c r="I202" s="184"/>
      <c r="J202" s="193"/>
      <c r="K202" s="225"/>
      <c r="L202" s="225">
        <v>5000</v>
      </c>
      <c r="M202" s="225"/>
      <c r="N202" s="225">
        <v>5200</v>
      </c>
      <c r="O202" s="134"/>
      <c r="P202" s="134"/>
      <c r="Q202" s="134"/>
      <c r="R202" s="134"/>
      <c r="S202" s="134"/>
      <c r="T202" s="134"/>
      <c r="U202" s="134"/>
      <c r="V202" s="1"/>
      <c r="W202" s="1"/>
      <c r="X202" s="1"/>
      <c r="Y202" s="1"/>
    </row>
    <row r="203" spans="1:25" ht="12.75">
      <c r="A203" s="193"/>
      <c r="B203" s="193"/>
      <c r="C203" s="193"/>
      <c r="D203" s="198"/>
      <c r="E203" s="193"/>
      <c r="F203" s="193"/>
      <c r="G203" s="184"/>
      <c r="H203" s="184"/>
      <c r="I203" s="184"/>
      <c r="J203" s="193"/>
      <c r="K203" s="336"/>
      <c r="L203" s="336"/>
      <c r="M203" s="336"/>
      <c r="N203" s="336"/>
      <c r="R203" s="9"/>
      <c r="S203" s="9"/>
      <c r="T203" s="9"/>
      <c r="U203" s="9"/>
      <c r="V203" s="1"/>
      <c r="W203" s="1"/>
      <c r="X203" s="1"/>
      <c r="Y203" s="1"/>
    </row>
    <row r="204" spans="1:25" s="12" customFormat="1" ht="12.75">
      <c r="A204" s="193"/>
      <c r="B204" s="193"/>
      <c r="C204" s="193"/>
      <c r="D204" s="198"/>
      <c r="E204" s="332" t="s">
        <v>121</v>
      </c>
      <c r="F204" s="332"/>
      <c r="G204" s="332"/>
      <c r="H204" s="332"/>
      <c r="I204" s="332"/>
      <c r="J204" s="332"/>
      <c r="K204" s="149"/>
      <c r="L204" s="149"/>
      <c r="M204" s="149"/>
      <c r="N204" s="149"/>
      <c r="S204" s="73"/>
      <c r="T204" s="73"/>
      <c r="U204" s="226"/>
      <c r="V204" s="226"/>
      <c r="W204" s="135"/>
      <c r="X204" s="135"/>
      <c r="Y204" s="135"/>
    </row>
    <row r="205" spans="1:25" ht="12.75">
      <c r="A205" s="193"/>
      <c r="B205" s="193"/>
      <c r="C205" s="193"/>
      <c r="D205" s="173">
        <v>3</v>
      </c>
      <c r="E205" s="193" t="s">
        <v>45</v>
      </c>
      <c r="F205" s="184"/>
      <c r="G205" s="193"/>
      <c r="H205" s="193"/>
      <c r="I205" s="193"/>
      <c r="J205" s="193"/>
      <c r="K205" s="149"/>
      <c r="L205" s="149">
        <f>L207+L206</f>
        <v>5100</v>
      </c>
      <c r="M205" s="149"/>
      <c r="N205" s="149">
        <f>N207+N206</f>
        <v>5400</v>
      </c>
      <c r="U205" s="2"/>
      <c r="V205" s="1"/>
      <c r="W205" s="1"/>
      <c r="X205" s="1"/>
      <c r="Y205" s="1"/>
    </row>
    <row r="206" spans="1:25" ht="12.75">
      <c r="A206" s="193"/>
      <c r="B206" s="193"/>
      <c r="C206" s="193"/>
      <c r="D206" s="173">
        <v>32</v>
      </c>
      <c r="E206" s="193" t="s">
        <v>50</v>
      </c>
      <c r="F206" s="184"/>
      <c r="G206" s="193"/>
      <c r="H206" s="193"/>
      <c r="I206" s="193"/>
      <c r="J206" s="193"/>
      <c r="K206" s="224"/>
      <c r="L206" s="224">
        <v>500</v>
      </c>
      <c r="M206" s="224"/>
      <c r="N206" s="224">
        <v>500</v>
      </c>
      <c r="O206" s="314"/>
      <c r="P206" s="314"/>
      <c r="Q206" s="314"/>
      <c r="R206" s="314"/>
      <c r="U206" s="2"/>
      <c r="V206" s="1"/>
      <c r="W206" s="1"/>
      <c r="X206" s="1"/>
      <c r="Y206" s="1"/>
    </row>
    <row r="207" spans="1:25" ht="12.75">
      <c r="A207" s="193"/>
      <c r="B207" s="193"/>
      <c r="C207" s="193"/>
      <c r="D207" s="173">
        <v>38</v>
      </c>
      <c r="E207" s="193" t="s">
        <v>82</v>
      </c>
      <c r="F207" s="184"/>
      <c r="G207" s="193"/>
      <c r="H207" s="193"/>
      <c r="I207" s="193"/>
      <c r="J207" s="193"/>
      <c r="K207" s="224"/>
      <c r="L207" s="224">
        <v>4600</v>
      </c>
      <c r="M207" s="224"/>
      <c r="N207" s="224">
        <v>4900</v>
      </c>
      <c r="U207" s="2"/>
      <c r="V207" s="1"/>
      <c r="W207" s="1"/>
      <c r="X207" s="1"/>
      <c r="Y207" s="1"/>
    </row>
    <row r="208" spans="2:25" ht="12.75">
      <c r="B208" s="76"/>
      <c r="C208" s="76"/>
      <c r="D208" s="82"/>
      <c r="E208" s="76"/>
      <c r="F208" s="111"/>
      <c r="G208" s="76"/>
      <c r="H208" s="76"/>
      <c r="I208" s="76"/>
      <c r="J208" s="76"/>
      <c r="K208" s="139"/>
      <c r="L208" s="139"/>
      <c r="M208" s="139"/>
      <c r="N208" s="139"/>
      <c r="O208" s="314"/>
      <c r="P208" s="314"/>
      <c r="Q208" s="314"/>
      <c r="R208" s="314"/>
      <c r="U208" s="2"/>
      <c r="V208" s="1"/>
      <c r="W208" s="1"/>
      <c r="X208" s="1"/>
      <c r="Y208" s="1"/>
    </row>
    <row r="209" spans="2:25" ht="12.75">
      <c r="B209" s="76"/>
      <c r="C209" s="76"/>
      <c r="D209" s="82"/>
      <c r="E209" s="76"/>
      <c r="F209" s="111"/>
      <c r="G209" s="76"/>
      <c r="H209" s="76"/>
      <c r="I209" s="76"/>
      <c r="J209" s="76"/>
      <c r="K209"/>
      <c r="L209"/>
      <c r="M209"/>
      <c r="N209" s="16"/>
      <c r="O209" s="227"/>
      <c r="P209" s="227"/>
      <c r="Q209" s="227"/>
      <c r="R209" s="227"/>
      <c r="U209" s="2"/>
      <c r="V209" s="1"/>
      <c r="W209" s="1"/>
      <c r="X209" s="1"/>
      <c r="Y209" s="1"/>
    </row>
    <row r="210" spans="2:25" ht="12.75">
      <c r="B210" s="76"/>
      <c r="C210" s="76"/>
      <c r="D210" s="82"/>
      <c r="E210" s="76"/>
      <c r="F210" s="111"/>
      <c r="G210" s="76"/>
      <c r="H210" s="76"/>
      <c r="I210" s="76"/>
      <c r="J210" s="76"/>
      <c r="K210"/>
      <c r="L210"/>
      <c r="M210"/>
      <c r="N210" s="9">
        <v>6</v>
      </c>
      <c r="O210" s="314"/>
      <c r="P210" s="314"/>
      <c r="Q210" s="314"/>
      <c r="R210" s="314"/>
      <c r="U210" s="2"/>
      <c r="V210" s="1"/>
      <c r="W210" s="1"/>
      <c r="X210" s="1"/>
      <c r="Y210" s="1"/>
    </row>
    <row r="211" spans="1:25" s="12" customFormat="1" ht="12.75">
      <c r="A211"/>
      <c r="B211"/>
      <c r="C211"/>
      <c r="D211" s="16"/>
      <c r="E211" s="12" t="s">
        <v>122</v>
      </c>
      <c r="F211"/>
      <c r="G211"/>
      <c r="H211"/>
      <c r="I211"/>
      <c r="J211"/>
      <c r="K211" s="139"/>
      <c r="L211" s="139">
        <f>L219+L225+L228+L236+L239+L244+L248+L252+L256+L260+L265+L269+L274+L276+L288+L284</f>
        <v>846900</v>
      </c>
      <c r="M211" s="139"/>
      <c r="N211" s="139">
        <f>N219+N225+N228+N236+N239+N244+N248+N252+N256+N260+N265+N269+N274+N276+N288+N284</f>
        <v>614600</v>
      </c>
      <c r="O211" s="75"/>
      <c r="P211" s="227"/>
      <c r="Q211" s="227"/>
      <c r="R211" s="333"/>
      <c r="S211" s="333"/>
      <c r="T211" s="333"/>
      <c r="U211" s="14"/>
      <c r="V211" s="135"/>
      <c r="W211" s="135"/>
      <c r="X211" s="135"/>
      <c r="Y211" s="135"/>
    </row>
    <row r="212" spans="1:25" s="12" customFormat="1" ht="12.75">
      <c r="A212"/>
      <c r="B212"/>
      <c r="C212"/>
      <c r="D212" s="16"/>
      <c r="E212" s="12" t="s">
        <v>123</v>
      </c>
      <c r="F212"/>
      <c r="G212"/>
      <c r="H212"/>
      <c r="I212"/>
      <c r="J212"/>
      <c r="K212" s="318"/>
      <c r="L212" s="318"/>
      <c r="M212" s="318"/>
      <c r="N212" s="318"/>
      <c r="Q212" s="318"/>
      <c r="R212" s="318"/>
      <c r="T212" s="318"/>
      <c r="U212" s="318"/>
      <c r="V212" s="135"/>
      <c r="W212" s="135"/>
      <c r="X212" s="135"/>
      <c r="Y212" s="135"/>
    </row>
    <row r="213" spans="5:25" ht="12.75">
      <c r="E213" s="12" t="s">
        <v>124</v>
      </c>
      <c r="K213" s="192"/>
      <c r="L213" s="192"/>
      <c r="M213" s="192"/>
      <c r="N213" s="192"/>
      <c r="O213" s="76"/>
      <c r="P213" s="76"/>
      <c r="Q213" s="76"/>
      <c r="R213" s="76"/>
      <c r="S213" s="76"/>
      <c r="T213" s="76"/>
      <c r="U213" s="180"/>
      <c r="V213" s="223"/>
      <c r="W213" s="223"/>
      <c r="X213" s="223"/>
      <c r="Y213" s="223"/>
    </row>
    <row r="214" spans="5:25" ht="12.75">
      <c r="E214" s="12" t="s">
        <v>125</v>
      </c>
      <c r="K214" s="192"/>
      <c r="L214" s="192"/>
      <c r="M214" s="192"/>
      <c r="N214" s="192"/>
      <c r="O214" s="76"/>
      <c r="P214" s="76"/>
      <c r="Q214" s="76"/>
      <c r="R214" s="76"/>
      <c r="S214" s="76"/>
      <c r="T214" s="76"/>
      <c r="U214" s="180"/>
      <c r="V214" s="223"/>
      <c r="W214" s="223"/>
      <c r="X214" s="223"/>
      <c r="Y214" s="223"/>
    </row>
    <row r="215" spans="1:25" ht="12.75">
      <c r="A215" s="112"/>
      <c r="B215" s="112"/>
      <c r="C215" s="112"/>
      <c r="D215" s="113"/>
      <c r="E215" s="12" t="s">
        <v>126</v>
      </c>
      <c r="F215" s="112"/>
      <c r="G215" s="112"/>
      <c r="H215" s="112"/>
      <c r="I215" s="112"/>
      <c r="J215" s="112"/>
      <c r="K215" s="192"/>
      <c r="L215" s="192"/>
      <c r="M215" s="192"/>
      <c r="N215" s="192"/>
      <c r="O215" s="76"/>
      <c r="P215" s="76"/>
      <c r="Q215" s="76"/>
      <c r="R215" s="76"/>
      <c r="S215" s="76"/>
      <c r="T215" s="76"/>
      <c r="U215" s="88"/>
      <c r="V215" s="223"/>
      <c r="W215" s="223"/>
      <c r="X215" s="223"/>
      <c r="Y215" s="223"/>
    </row>
    <row r="216" spans="1:25" ht="12.75">
      <c r="A216" s="112"/>
      <c r="B216" s="112"/>
      <c r="C216" s="112"/>
      <c r="D216" s="113"/>
      <c r="E216" s="12"/>
      <c r="F216" s="112"/>
      <c r="G216" s="112"/>
      <c r="H216" s="112"/>
      <c r="I216" s="112"/>
      <c r="J216" s="112"/>
      <c r="K216" s="192"/>
      <c r="L216" s="192"/>
      <c r="M216" s="192"/>
      <c r="N216" s="192"/>
      <c r="O216" s="76"/>
      <c r="P216" s="76"/>
      <c r="Q216" s="76"/>
      <c r="R216" s="76"/>
      <c r="S216" s="76"/>
      <c r="T216" s="76"/>
      <c r="U216" s="88"/>
      <c r="V216" s="223"/>
      <c r="W216" s="223"/>
      <c r="X216" s="223"/>
      <c r="Y216" s="223"/>
    </row>
    <row r="217" spans="1:26" ht="12.75">
      <c r="A217" s="193"/>
      <c r="B217" s="193"/>
      <c r="C217" s="193"/>
      <c r="D217" s="198"/>
      <c r="E217" s="146" t="s">
        <v>127</v>
      </c>
      <c r="F217" s="193"/>
      <c r="G217" s="193"/>
      <c r="H217" s="193"/>
      <c r="I217" s="193"/>
      <c r="J217" s="193"/>
      <c r="K217" s="224"/>
      <c r="L217" s="224"/>
      <c r="M217" s="224"/>
      <c r="N217" s="224"/>
      <c r="O217" s="76"/>
      <c r="P217" s="76"/>
      <c r="Q217" s="76"/>
      <c r="R217" s="76"/>
      <c r="S217" s="76"/>
      <c r="T217" s="76"/>
      <c r="U217" s="88"/>
      <c r="V217" s="223"/>
      <c r="W217" s="223"/>
      <c r="X217" s="223"/>
      <c r="Y217" s="223"/>
      <c r="Z217" s="145"/>
    </row>
    <row r="218" spans="1:25" ht="12.75">
      <c r="A218" s="193"/>
      <c r="B218" s="193"/>
      <c r="C218" s="193"/>
      <c r="D218" s="198"/>
      <c r="E218" s="193" t="s">
        <v>128</v>
      </c>
      <c r="F218" s="193"/>
      <c r="G218" s="193"/>
      <c r="H218" s="193"/>
      <c r="I218" s="193"/>
      <c r="J218" s="193"/>
      <c r="K218" s="224"/>
      <c r="L218" s="224"/>
      <c r="M218" s="224"/>
      <c r="N218" s="224"/>
      <c r="O218" s="76"/>
      <c r="P218" s="76"/>
      <c r="Q218" s="76"/>
      <c r="R218" s="76"/>
      <c r="S218" s="76"/>
      <c r="T218" s="76"/>
      <c r="U218" s="88"/>
      <c r="V218" s="223"/>
      <c r="W218" s="223"/>
      <c r="X218" s="223"/>
      <c r="Y218" s="223"/>
    </row>
    <row r="219" spans="1:25" ht="12.75">
      <c r="A219" s="193"/>
      <c r="B219" s="193"/>
      <c r="C219" s="193"/>
      <c r="D219" s="173">
        <v>3</v>
      </c>
      <c r="E219" s="193" t="s">
        <v>45</v>
      </c>
      <c r="F219" s="193"/>
      <c r="G219" s="193"/>
      <c r="H219" s="193"/>
      <c r="I219" s="193"/>
      <c r="J219" s="193"/>
      <c r="K219" s="149"/>
      <c r="L219" s="149">
        <f>L220</f>
        <v>15600</v>
      </c>
      <c r="M219" s="149"/>
      <c r="N219" s="149">
        <f>N220</f>
        <v>16300</v>
      </c>
      <c r="O219" s="76"/>
      <c r="P219" s="76"/>
      <c r="Q219" s="76"/>
      <c r="R219" s="76"/>
      <c r="S219" s="76"/>
      <c r="T219" s="76"/>
      <c r="U219" s="88"/>
      <c r="V219" s="223"/>
      <c r="W219" s="223"/>
      <c r="X219" s="223"/>
      <c r="Y219" s="223"/>
    </row>
    <row r="220" spans="1:25" ht="12.75">
      <c r="A220" s="193"/>
      <c r="B220" s="193"/>
      <c r="C220" s="193"/>
      <c r="D220" s="173">
        <v>38</v>
      </c>
      <c r="E220" s="193" t="s">
        <v>82</v>
      </c>
      <c r="F220" s="193"/>
      <c r="G220" s="193"/>
      <c r="H220" s="193"/>
      <c r="I220" s="193"/>
      <c r="J220" s="193"/>
      <c r="K220" s="224"/>
      <c r="L220" s="224">
        <v>15600</v>
      </c>
      <c r="M220" s="224"/>
      <c r="N220" s="224">
        <v>16300</v>
      </c>
      <c r="O220" s="76"/>
      <c r="P220" s="76"/>
      <c r="Q220" s="76"/>
      <c r="R220" s="76"/>
      <c r="S220" s="76"/>
      <c r="T220" s="76"/>
      <c r="U220" s="88"/>
      <c r="V220" s="223"/>
      <c r="W220" s="223"/>
      <c r="X220" s="223"/>
      <c r="Y220" s="223"/>
    </row>
    <row r="221" spans="1:25" ht="12.75">
      <c r="A221" s="193"/>
      <c r="B221" s="193"/>
      <c r="C221" s="193"/>
      <c r="D221" s="198"/>
      <c r="E221" s="193"/>
      <c r="F221" s="193"/>
      <c r="G221" s="193"/>
      <c r="H221" s="193"/>
      <c r="I221" s="193"/>
      <c r="J221" s="193"/>
      <c r="K221" s="224"/>
      <c r="L221" s="224"/>
      <c r="M221" s="224"/>
      <c r="N221" s="224"/>
      <c r="O221" s="76"/>
      <c r="P221" s="76"/>
      <c r="Q221" s="76"/>
      <c r="R221" s="76"/>
      <c r="S221" s="76"/>
      <c r="T221" s="76"/>
      <c r="U221" s="88"/>
      <c r="V221" s="223"/>
      <c r="W221" s="223"/>
      <c r="X221" s="223"/>
      <c r="Y221" s="223"/>
    </row>
    <row r="222" spans="1:25" ht="12.75">
      <c r="A222" s="193"/>
      <c r="B222" s="193"/>
      <c r="C222" s="193"/>
      <c r="D222" s="198"/>
      <c r="E222" s="146" t="s">
        <v>129</v>
      </c>
      <c r="F222" s="193"/>
      <c r="G222" s="193"/>
      <c r="H222" s="193"/>
      <c r="I222" s="193"/>
      <c r="J222" s="193"/>
      <c r="K222" s="224"/>
      <c r="L222" s="224"/>
      <c r="M222" s="224"/>
      <c r="N222" s="224"/>
      <c r="O222" s="76"/>
      <c r="P222" s="76"/>
      <c r="Q222" s="76"/>
      <c r="R222" s="76"/>
      <c r="S222" s="76"/>
      <c r="T222" s="76"/>
      <c r="U222" s="88"/>
      <c r="V222" s="223"/>
      <c r="W222" s="223"/>
      <c r="X222" s="223"/>
      <c r="Y222" s="223"/>
    </row>
    <row r="223" spans="1:25" ht="12.75">
      <c r="A223" s="193"/>
      <c r="B223" s="193"/>
      <c r="C223" s="193"/>
      <c r="D223" s="198"/>
      <c r="E223" s="193" t="s">
        <v>130</v>
      </c>
      <c r="F223" s="193"/>
      <c r="G223" s="193"/>
      <c r="H223" s="193"/>
      <c r="I223" s="193"/>
      <c r="J223" s="193"/>
      <c r="K223" s="224"/>
      <c r="L223" s="224"/>
      <c r="M223" s="224"/>
      <c r="N223" s="224"/>
      <c r="O223" s="76"/>
      <c r="P223" s="76"/>
      <c r="Q223" s="76"/>
      <c r="R223" s="76"/>
      <c r="S223" s="76"/>
      <c r="T223" s="76"/>
      <c r="U223" s="88"/>
      <c r="V223" s="223"/>
      <c r="W223" s="223"/>
      <c r="X223" s="223"/>
      <c r="Y223" s="223"/>
    </row>
    <row r="224" spans="1:25" ht="12.75">
      <c r="A224" s="193"/>
      <c r="B224" s="193"/>
      <c r="C224" s="193"/>
      <c r="D224" s="198"/>
      <c r="E224" s="193" t="s">
        <v>131</v>
      </c>
      <c r="F224" s="193"/>
      <c r="G224" s="193"/>
      <c r="H224" s="193"/>
      <c r="I224" s="193"/>
      <c r="J224" s="193"/>
      <c r="K224" s="224"/>
      <c r="L224" s="224"/>
      <c r="M224" s="224"/>
      <c r="N224" s="224"/>
      <c r="O224" s="76"/>
      <c r="P224" s="76"/>
      <c r="Q224" s="76"/>
      <c r="R224" s="76"/>
      <c r="S224" s="76"/>
      <c r="T224" s="76"/>
      <c r="U224" s="88"/>
      <c r="V224" s="223"/>
      <c r="W224" s="223"/>
      <c r="X224" s="223"/>
      <c r="Y224" s="223"/>
    </row>
    <row r="225" spans="1:25" ht="12.75">
      <c r="A225" s="193"/>
      <c r="B225" s="193"/>
      <c r="C225" s="193"/>
      <c r="D225" s="173">
        <v>3</v>
      </c>
      <c r="E225" s="193" t="s">
        <v>45</v>
      </c>
      <c r="F225" s="193"/>
      <c r="G225" s="193"/>
      <c r="H225" s="193"/>
      <c r="I225" s="193"/>
      <c r="J225" s="193"/>
      <c r="K225" s="149"/>
      <c r="L225" s="149">
        <f>L226</f>
        <v>41700</v>
      </c>
      <c r="M225" s="149"/>
      <c r="N225" s="149">
        <f>N226</f>
        <v>41500</v>
      </c>
      <c r="O225" s="76"/>
      <c r="P225" s="76"/>
      <c r="Q225" s="76"/>
      <c r="R225" s="76"/>
      <c r="S225" s="76"/>
      <c r="T225" s="76"/>
      <c r="U225" s="88"/>
      <c r="V225" s="223"/>
      <c r="W225" s="223"/>
      <c r="X225" s="223"/>
      <c r="Y225" s="223"/>
    </row>
    <row r="226" spans="1:25" ht="12.75">
      <c r="A226" s="193"/>
      <c r="B226" s="193"/>
      <c r="C226" s="193"/>
      <c r="D226" s="173">
        <v>31</v>
      </c>
      <c r="E226" s="176" t="s">
        <v>46</v>
      </c>
      <c r="F226" s="193"/>
      <c r="G226" s="193"/>
      <c r="H226" s="193"/>
      <c r="I226" s="193"/>
      <c r="J226" s="193"/>
      <c r="K226" s="224"/>
      <c r="L226" s="224">
        <v>41700</v>
      </c>
      <c r="M226" s="224"/>
      <c r="N226" s="224">
        <v>41500</v>
      </c>
      <c r="O226" s="76"/>
      <c r="P226" s="76"/>
      <c r="Q226" s="76"/>
      <c r="R226" s="76"/>
      <c r="S226" s="76"/>
      <c r="T226" s="76"/>
      <c r="U226" s="88"/>
      <c r="V226" s="223"/>
      <c r="W226" s="223"/>
      <c r="X226" s="223"/>
      <c r="Y226" s="223"/>
    </row>
    <row r="227" spans="1:25" ht="12.75">
      <c r="A227" s="193"/>
      <c r="B227" s="193"/>
      <c r="C227" s="193"/>
      <c r="D227" s="198"/>
      <c r="E227" s="209" t="s">
        <v>132</v>
      </c>
      <c r="F227" s="193"/>
      <c r="G227" s="193"/>
      <c r="H227" s="193"/>
      <c r="I227" s="193"/>
      <c r="J227" s="193"/>
      <c r="K227" s="224"/>
      <c r="L227" s="224"/>
      <c r="M227" s="224"/>
      <c r="N227" s="224"/>
      <c r="O227" s="76"/>
      <c r="P227" s="76"/>
      <c r="Q227" s="76"/>
      <c r="R227" s="76"/>
      <c r="S227" s="76"/>
      <c r="T227" s="76"/>
      <c r="U227" s="88"/>
      <c r="V227" s="223"/>
      <c r="W227" s="223"/>
      <c r="X227" s="223"/>
      <c r="Y227" s="223"/>
    </row>
    <row r="228" spans="1:25" ht="12.75">
      <c r="A228" s="193"/>
      <c r="B228" s="193"/>
      <c r="C228" s="193"/>
      <c r="D228" s="173">
        <v>3</v>
      </c>
      <c r="E228" s="209" t="s">
        <v>45</v>
      </c>
      <c r="F228" s="193"/>
      <c r="G228" s="193"/>
      <c r="H228" s="193"/>
      <c r="I228" s="193"/>
      <c r="J228" s="193"/>
      <c r="K228" s="149">
        <f>K229+K230+K231</f>
        <v>0</v>
      </c>
      <c r="L228" s="149">
        <f>L229+L230+L231</f>
        <v>37000</v>
      </c>
      <c r="M228" s="149"/>
      <c r="N228" s="149">
        <f>N229+N230+N231</f>
        <v>37600</v>
      </c>
      <c r="O228" s="76"/>
      <c r="P228" s="76"/>
      <c r="Q228" s="76"/>
      <c r="R228" s="76"/>
      <c r="S228" s="76"/>
      <c r="T228" s="76"/>
      <c r="U228" s="88"/>
      <c r="V228" s="223"/>
      <c r="W228" s="223"/>
      <c r="X228" s="223"/>
      <c r="Y228" s="223"/>
    </row>
    <row r="229" spans="1:25" ht="12.75">
      <c r="A229" s="193"/>
      <c r="B229" s="193"/>
      <c r="C229" s="193"/>
      <c r="D229" s="173">
        <v>31</v>
      </c>
      <c r="E229" s="209" t="s">
        <v>46</v>
      </c>
      <c r="F229" s="193"/>
      <c r="G229" s="193"/>
      <c r="H229" s="193"/>
      <c r="I229" s="193"/>
      <c r="J229" s="193"/>
      <c r="K229" s="224"/>
      <c r="L229" s="224">
        <v>19400</v>
      </c>
      <c r="M229" s="224"/>
      <c r="N229" s="224">
        <v>19300</v>
      </c>
      <c r="O229" s="76"/>
      <c r="P229" s="76"/>
      <c r="Q229" s="76"/>
      <c r="R229" s="76"/>
      <c r="S229" s="76"/>
      <c r="T229" s="76"/>
      <c r="U229" s="88"/>
      <c r="V229" s="223"/>
      <c r="W229" s="223"/>
      <c r="X229" s="223"/>
      <c r="Y229" s="223"/>
    </row>
    <row r="230" spans="1:25" ht="12.75">
      <c r="A230" s="193"/>
      <c r="B230" s="193"/>
      <c r="C230" s="193"/>
      <c r="D230" s="173">
        <v>32</v>
      </c>
      <c r="E230" s="209" t="s">
        <v>50</v>
      </c>
      <c r="F230" s="193"/>
      <c r="G230" s="193"/>
      <c r="H230" s="193"/>
      <c r="I230" s="193"/>
      <c r="J230" s="193"/>
      <c r="K230" s="224"/>
      <c r="L230" s="224">
        <v>16000</v>
      </c>
      <c r="M230" s="224"/>
      <c r="N230" s="224">
        <v>16500</v>
      </c>
      <c r="O230" s="76"/>
      <c r="P230" s="76"/>
      <c r="Q230" s="76"/>
      <c r="R230" s="76"/>
      <c r="S230" s="76"/>
      <c r="T230" s="76"/>
      <c r="U230" s="88"/>
      <c r="V230" s="223"/>
      <c r="W230" s="223"/>
      <c r="X230" s="223"/>
      <c r="Y230" s="223"/>
    </row>
    <row r="231" spans="1:25" ht="12.75">
      <c r="A231" s="193"/>
      <c r="B231" s="193"/>
      <c r="C231" s="193"/>
      <c r="D231" s="173">
        <v>34</v>
      </c>
      <c r="E231" s="209" t="s">
        <v>56</v>
      </c>
      <c r="F231" s="193"/>
      <c r="G231" s="193"/>
      <c r="H231" s="193"/>
      <c r="I231" s="193"/>
      <c r="J231" s="193"/>
      <c r="K231" s="224"/>
      <c r="L231" s="224">
        <v>1600</v>
      </c>
      <c r="M231" s="224"/>
      <c r="N231" s="224">
        <v>1800</v>
      </c>
      <c r="O231" s="76"/>
      <c r="P231" s="76"/>
      <c r="Q231" s="76"/>
      <c r="R231" s="76"/>
      <c r="S231" s="76"/>
      <c r="T231" s="76"/>
      <c r="U231" s="88"/>
      <c r="V231" s="223"/>
      <c r="W231" s="223"/>
      <c r="X231" s="223"/>
      <c r="Y231" s="223"/>
    </row>
    <row r="232" spans="1:25" ht="12.75">
      <c r="A232" s="193"/>
      <c r="B232" s="193"/>
      <c r="C232" s="193"/>
      <c r="D232" s="198"/>
      <c r="E232" s="209"/>
      <c r="F232" s="193"/>
      <c r="G232" s="193"/>
      <c r="H232" s="193"/>
      <c r="I232" s="193"/>
      <c r="J232" s="193"/>
      <c r="K232" s="224"/>
      <c r="L232" s="224"/>
      <c r="M232" s="224"/>
      <c r="N232" s="224"/>
      <c r="O232" s="76"/>
      <c r="P232" s="76"/>
      <c r="Q232" s="76"/>
      <c r="R232" s="76"/>
      <c r="S232" s="76"/>
      <c r="T232" s="76"/>
      <c r="U232" s="180"/>
      <c r="V232" s="223"/>
      <c r="W232" s="223"/>
      <c r="X232" s="223"/>
      <c r="Y232" s="223"/>
    </row>
    <row r="233" spans="1:25" ht="12.75">
      <c r="A233" s="193"/>
      <c r="B233" s="193"/>
      <c r="C233" s="193"/>
      <c r="D233" s="198"/>
      <c r="E233" s="146" t="s">
        <v>133</v>
      </c>
      <c r="F233" s="193"/>
      <c r="G233" s="193"/>
      <c r="H233" s="193"/>
      <c r="I233" s="193"/>
      <c r="J233" s="193"/>
      <c r="K233" s="224"/>
      <c r="L233" s="224"/>
      <c r="M233" s="224"/>
      <c r="N233" s="224"/>
      <c r="O233" s="76"/>
      <c r="P233" s="76"/>
      <c r="Q233" s="76"/>
      <c r="R233" s="76"/>
      <c r="S233" s="76"/>
      <c r="T233" s="76"/>
      <c r="U233" s="88"/>
      <c r="V233" s="223"/>
      <c r="W233" s="223"/>
      <c r="X233" s="223"/>
      <c r="Y233" s="223"/>
    </row>
    <row r="234" spans="1:25" ht="12.75">
      <c r="A234" s="193"/>
      <c r="B234" s="193"/>
      <c r="C234" s="193"/>
      <c r="D234" s="198"/>
      <c r="E234" s="193" t="s">
        <v>134</v>
      </c>
      <c r="F234" s="193"/>
      <c r="G234" s="193"/>
      <c r="H234" s="193"/>
      <c r="I234" s="193"/>
      <c r="J234" s="193"/>
      <c r="K234" s="224"/>
      <c r="L234" s="224"/>
      <c r="M234" s="224"/>
      <c r="N234" s="224"/>
      <c r="O234" s="76"/>
      <c r="P234" s="76"/>
      <c r="Q234" s="76"/>
      <c r="R234" s="76"/>
      <c r="S234" s="76"/>
      <c r="T234" s="76"/>
      <c r="U234" s="88"/>
      <c r="V234" s="223"/>
      <c r="W234" s="223"/>
      <c r="X234" s="223"/>
      <c r="Y234" s="223"/>
    </row>
    <row r="235" spans="1:25" ht="12.75">
      <c r="A235" s="193"/>
      <c r="B235" s="193"/>
      <c r="C235" s="193"/>
      <c r="D235" s="198"/>
      <c r="E235" s="193" t="s">
        <v>131</v>
      </c>
      <c r="F235" s="193"/>
      <c r="G235" s="193"/>
      <c r="H235" s="193"/>
      <c r="I235" s="193"/>
      <c r="J235" s="193"/>
      <c r="K235" s="224"/>
      <c r="L235" s="224"/>
      <c r="M235" s="224"/>
      <c r="N235" s="224"/>
      <c r="O235" s="76"/>
      <c r="P235" s="76"/>
      <c r="Q235" s="76"/>
      <c r="R235" s="76"/>
      <c r="S235" s="76"/>
      <c r="T235" s="76"/>
      <c r="U235" s="88"/>
      <c r="V235" s="223"/>
      <c r="W235" s="223"/>
      <c r="X235" s="223"/>
      <c r="Y235" s="223"/>
    </row>
    <row r="236" spans="1:25" ht="12.75">
      <c r="A236" s="193"/>
      <c r="B236" s="193"/>
      <c r="C236" s="193"/>
      <c r="D236" s="173">
        <v>4</v>
      </c>
      <c r="E236" s="209" t="s">
        <v>63</v>
      </c>
      <c r="F236" s="193"/>
      <c r="G236" s="193"/>
      <c r="H236" s="193"/>
      <c r="I236" s="193"/>
      <c r="J236" s="193"/>
      <c r="K236" s="149"/>
      <c r="L236" s="149">
        <f>L237</f>
        <v>5100</v>
      </c>
      <c r="M236" s="149"/>
      <c r="N236" s="149">
        <f>N237</f>
        <v>5400</v>
      </c>
      <c r="O236" s="76"/>
      <c r="P236" s="76"/>
      <c r="Q236" s="76"/>
      <c r="R236" s="76"/>
      <c r="S236" s="76"/>
      <c r="T236" s="76"/>
      <c r="U236" s="88"/>
      <c r="V236" s="223"/>
      <c r="W236" s="223"/>
      <c r="X236" s="223"/>
      <c r="Y236" s="223"/>
    </row>
    <row r="237" spans="1:25" ht="12.75">
      <c r="A237" s="193"/>
      <c r="B237" s="193"/>
      <c r="C237" s="193"/>
      <c r="D237" s="173">
        <v>42</v>
      </c>
      <c r="E237" s="209" t="s">
        <v>67</v>
      </c>
      <c r="F237" s="193"/>
      <c r="G237" s="193"/>
      <c r="H237" s="193"/>
      <c r="I237" s="193"/>
      <c r="J237" s="193"/>
      <c r="K237" s="224"/>
      <c r="L237" s="224">
        <v>5100</v>
      </c>
      <c r="M237" s="224"/>
      <c r="N237" s="224">
        <v>5400</v>
      </c>
      <c r="O237" s="109"/>
      <c r="P237" s="76"/>
      <c r="Q237" s="76"/>
      <c r="R237" s="76"/>
      <c r="S237" s="76"/>
      <c r="T237" s="76"/>
      <c r="U237" s="88"/>
      <c r="V237" s="189"/>
      <c r="W237" s="189"/>
      <c r="X237" s="189"/>
      <c r="Y237" s="189"/>
    </row>
    <row r="238" spans="1:25" s="12" customFormat="1" ht="12.75">
      <c r="A238" s="193"/>
      <c r="B238" s="193"/>
      <c r="C238" s="193"/>
      <c r="D238" s="198"/>
      <c r="E238" s="209" t="s">
        <v>132</v>
      </c>
      <c r="F238" s="193"/>
      <c r="G238" s="193"/>
      <c r="H238" s="193"/>
      <c r="I238" s="193"/>
      <c r="J238" s="193"/>
      <c r="K238" s="328"/>
      <c r="L238" s="328"/>
      <c r="M238" s="328"/>
      <c r="N238" s="328"/>
      <c r="O238" s="109"/>
      <c r="P238" s="109"/>
      <c r="Q238" s="318"/>
      <c r="R238" s="318"/>
      <c r="S238" s="109"/>
      <c r="T238" s="109"/>
      <c r="U238" s="109"/>
      <c r="V238" s="151"/>
      <c r="W238" s="151"/>
      <c r="X238" s="151"/>
      <c r="Y238" s="151"/>
    </row>
    <row r="239" spans="1:25" ht="12.75">
      <c r="A239" s="193"/>
      <c r="B239" s="193"/>
      <c r="C239" s="193"/>
      <c r="D239" s="173">
        <v>4</v>
      </c>
      <c r="E239" s="209" t="s">
        <v>63</v>
      </c>
      <c r="F239" s="193"/>
      <c r="G239" s="193"/>
      <c r="H239" s="193"/>
      <c r="I239" s="193"/>
      <c r="J239" s="193"/>
      <c r="K239" s="149"/>
      <c r="L239" s="149">
        <f>L240</f>
        <v>46000</v>
      </c>
      <c r="M239" s="149"/>
      <c r="N239" s="149">
        <f>N240</f>
        <v>48500</v>
      </c>
      <c r="O239" s="76"/>
      <c r="P239" s="76"/>
      <c r="Q239" s="76"/>
      <c r="R239" s="76"/>
      <c r="S239" s="76"/>
      <c r="T239" s="76"/>
      <c r="U239" s="180"/>
      <c r="V239" s="228"/>
      <c r="W239" s="228"/>
      <c r="X239" s="228"/>
      <c r="Y239" s="228"/>
    </row>
    <row r="240" spans="1:25" ht="12.75">
      <c r="A240" s="193"/>
      <c r="B240" s="193"/>
      <c r="C240" s="193"/>
      <c r="D240" s="173">
        <v>42</v>
      </c>
      <c r="E240" s="209" t="s">
        <v>67</v>
      </c>
      <c r="F240" s="193"/>
      <c r="G240" s="193"/>
      <c r="H240" s="193"/>
      <c r="I240" s="193"/>
      <c r="J240" s="193"/>
      <c r="K240" s="224"/>
      <c r="L240" s="224">
        <v>46000</v>
      </c>
      <c r="M240" s="224"/>
      <c r="N240" s="224">
        <v>48500</v>
      </c>
      <c r="O240" s="76"/>
      <c r="P240" s="76"/>
      <c r="Q240" s="76"/>
      <c r="R240" s="76"/>
      <c r="S240" s="76"/>
      <c r="T240" s="76"/>
      <c r="U240" s="88"/>
      <c r="V240" s="223"/>
      <c r="W240" s="223"/>
      <c r="X240" s="223"/>
      <c r="Y240" s="223"/>
    </row>
    <row r="241" spans="1:25" ht="12.75">
      <c r="A241" s="193"/>
      <c r="B241" s="193"/>
      <c r="C241" s="193"/>
      <c r="D241" s="198"/>
      <c r="E241" s="209"/>
      <c r="F241" s="193"/>
      <c r="G241" s="193"/>
      <c r="H241" s="193"/>
      <c r="I241" s="193"/>
      <c r="J241" s="193"/>
      <c r="K241" s="224"/>
      <c r="L241" s="224"/>
      <c r="M241" s="224"/>
      <c r="N241" s="224"/>
      <c r="O241" s="109"/>
      <c r="P241" s="76"/>
      <c r="Q241" s="76"/>
      <c r="R241" s="76"/>
      <c r="S241" s="76"/>
      <c r="T241" s="76"/>
      <c r="U241" s="88"/>
      <c r="V241" s="189"/>
      <c r="W241" s="189"/>
      <c r="X241" s="189"/>
      <c r="Y241" s="189"/>
    </row>
    <row r="242" spans="1:25" ht="12.75">
      <c r="A242" s="193"/>
      <c r="B242" s="193"/>
      <c r="C242" s="193"/>
      <c r="D242" s="198"/>
      <c r="E242" s="146" t="s">
        <v>135</v>
      </c>
      <c r="F242" s="193"/>
      <c r="G242" s="193"/>
      <c r="H242" s="193"/>
      <c r="I242" s="193"/>
      <c r="J242" s="193"/>
      <c r="K242" s="224"/>
      <c r="L242" s="224"/>
      <c r="M242" s="224"/>
      <c r="N242" s="224"/>
      <c r="O242" s="76"/>
      <c r="P242" s="76"/>
      <c r="Q242" s="76"/>
      <c r="R242" s="76"/>
      <c r="S242" s="76"/>
      <c r="T242" s="76"/>
      <c r="U242" s="180"/>
      <c r="V242" s="228"/>
      <c r="W242" s="228"/>
      <c r="X242" s="228"/>
      <c r="Y242" s="228"/>
    </row>
    <row r="243" spans="1:25" ht="12.75">
      <c r="A243" s="193"/>
      <c r="B243" s="193"/>
      <c r="C243" s="193"/>
      <c r="D243" s="198"/>
      <c r="E243" s="146" t="s">
        <v>136</v>
      </c>
      <c r="F243" s="193"/>
      <c r="G243" s="193"/>
      <c r="H243" s="193"/>
      <c r="I243" s="193"/>
      <c r="J243" s="193"/>
      <c r="K243" s="224"/>
      <c r="L243" s="224"/>
      <c r="M243" s="224"/>
      <c r="N243" s="224"/>
      <c r="O243" s="76"/>
      <c r="P243" s="76"/>
      <c r="Q243" s="76"/>
      <c r="R243" s="76"/>
      <c r="S243" s="76"/>
      <c r="T243" s="76"/>
      <c r="U243" s="88"/>
      <c r="V243" s="223"/>
      <c r="W243" s="223"/>
      <c r="X243" s="223"/>
      <c r="Y243" s="223"/>
    </row>
    <row r="244" spans="1:25" ht="12.75">
      <c r="A244" s="193"/>
      <c r="B244" s="193"/>
      <c r="C244" s="193"/>
      <c r="D244" s="173">
        <v>3</v>
      </c>
      <c r="E244" s="193" t="s">
        <v>45</v>
      </c>
      <c r="F244" s="193"/>
      <c r="G244" s="193"/>
      <c r="H244" s="193"/>
      <c r="I244" s="193"/>
      <c r="J244" s="193"/>
      <c r="K244" s="149"/>
      <c r="L244" s="149">
        <f>L245</f>
        <v>3000</v>
      </c>
      <c r="M244" s="149"/>
      <c r="N244" s="149">
        <f>N245</f>
        <v>3100</v>
      </c>
      <c r="O244" s="76"/>
      <c r="P244" s="76"/>
      <c r="Q244" s="76"/>
      <c r="R244" s="76"/>
      <c r="S244" s="76"/>
      <c r="T244" s="76"/>
      <c r="U244" s="88"/>
      <c r="V244" s="223"/>
      <c r="W244" s="223"/>
      <c r="X244" s="223"/>
      <c r="Y244" s="223"/>
    </row>
    <row r="245" spans="1:25" ht="12.75">
      <c r="A245" s="193"/>
      <c r="B245" s="193"/>
      <c r="C245" s="193"/>
      <c r="D245" s="173">
        <v>32</v>
      </c>
      <c r="E245" s="193" t="s">
        <v>50</v>
      </c>
      <c r="F245" s="193"/>
      <c r="G245" s="193"/>
      <c r="H245" s="193"/>
      <c r="I245" s="193"/>
      <c r="J245" s="193"/>
      <c r="K245" s="224"/>
      <c r="L245" s="224">
        <v>3000</v>
      </c>
      <c r="M245" s="224"/>
      <c r="N245" s="224">
        <v>3100</v>
      </c>
      <c r="O245" s="76"/>
      <c r="P245" s="76"/>
      <c r="Q245" s="76"/>
      <c r="R245" s="76"/>
      <c r="S245" s="76"/>
      <c r="T245" s="76"/>
      <c r="U245" s="88"/>
      <c r="V245" s="223"/>
      <c r="W245" s="223"/>
      <c r="X245" s="223"/>
      <c r="Y245" s="223"/>
    </row>
    <row r="246" spans="1:25" ht="12.75">
      <c r="A246" s="199"/>
      <c r="B246" s="199"/>
      <c r="C246" s="199"/>
      <c r="D246" s="212"/>
      <c r="E246" s="199"/>
      <c r="F246" s="199"/>
      <c r="G246" s="199"/>
      <c r="H246" s="199"/>
      <c r="I246" s="199"/>
      <c r="J246" s="199"/>
      <c r="K246" s="229"/>
      <c r="L246" s="229"/>
      <c r="M246" s="229"/>
      <c r="N246" s="230">
        <v>7</v>
      </c>
      <c r="O246" s="76"/>
      <c r="P246" s="76"/>
      <c r="Q246" s="76"/>
      <c r="R246" s="76"/>
      <c r="S246" s="76"/>
      <c r="T246" s="76"/>
      <c r="U246" s="88"/>
      <c r="V246" s="189"/>
      <c r="W246" s="189"/>
      <c r="X246" s="189"/>
      <c r="Y246" s="189"/>
    </row>
    <row r="247" spans="1:25" s="12" customFormat="1" ht="12.75">
      <c r="A247" s="193"/>
      <c r="B247" s="193"/>
      <c r="C247" s="193"/>
      <c r="D247" s="198"/>
      <c r="E247" s="146" t="s">
        <v>238</v>
      </c>
      <c r="F247" s="193"/>
      <c r="G247" s="193"/>
      <c r="H247" s="193"/>
      <c r="I247" s="193"/>
      <c r="J247" s="193"/>
      <c r="K247" s="328"/>
      <c r="L247" s="328"/>
      <c r="M247" s="328"/>
      <c r="N247" s="328"/>
      <c r="O247" s="109"/>
      <c r="P247" s="109"/>
      <c r="Q247" s="318"/>
      <c r="R247" s="318"/>
      <c r="S247" s="109"/>
      <c r="T247" s="109"/>
      <c r="U247" s="109"/>
      <c r="V247" s="151"/>
      <c r="W247" s="151"/>
      <c r="X247" s="151"/>
      <c r="Y247" s="151"/>
    </row>
    <row r="248" spans="1:25" ht="12.75">
      <c r="A248" s="193"/>
      <c r="B248" s="193"/>
      <c r="C248" s="193"/>
      <c r="D248" s="173">
        <v>3</v>
      </c>
      <c r="E248" s="193" t="s">
        <v>45</v>
      </c>
      <c r="F248" s="193"/>
      <c r="G248" s="193"/>
      <c r="H248" s="193"/>
      <c r="I248" s="193"/>
      <c r="J248" s="193"/>
      <c r="K248" s="149"/>
      <c r="L248" s="149">
        <f>L249</f>
        <v>500</v>
      </c>
      <c r="M248" s="149"/>
      <c r="N248" s="149">
        <f>N249</f>
        <v>600</v>
      </c>
      <c r="O248" s="87"/>
      <c r="P248" s="76"/>
      <c r="Q248" s="76"/>
      <c r="R248" s="76"/>
      <c r="S248" s="76"/>
      <c r="T248" s="76"/>
      <c r="U248" s="180"/>
      <c r="V248" s="228"/>
      <c r="W248" s="228"/>
      <c r="X248" s="228"/>
      <c r="Y248" s="228"/>
    </row>
    <row r="249" spans="1:25" ht="12.75">
      <c r="A249" s="193"/>
      <c r="B249" s="193"/>
      <c r="C249" s="193"/>
      <c r="D249" s="173">
        <v>32</v>
      </c>
      <c r="E249" s="193" t="s">
        <v>50</v>
      </c>
      <c r="F249" s="193"/>
      <c r="G249" s="193"/>
      <c r="H249" s="193"/>
      <c r="I249" s="193"/>
      <c r="J249" s="193"/>
      <c r="K249" s="224"/>
      <c r="L249" s="224">
        <v>500</v>
      </c>
      <c r="M249" s="224"/>
      <c r="N249" s="224">
        <v>600</v>
      </c>
      <c r="O249" s="76"/>
      <c r="P249" s="76"/>
      <c r="Q249" s="76"/>
      <c r="R249" s="76"/>
      <c r="S249" s="76"/>
      <c r="T249" s="76"/>
      <c r="U249" s="88"/>
      <c r="V249" s="223"/>
      <c r="W249" s="223"/>
      <c r="X249" s="223"/>
      <c r="Y249" s="223"/>
    </row>
    <row r="250" spans="1:25" ht="12.75">
      <c r="A250" s="193"/>
      <c r="B250" s="193"/>
      <c r="C250" s="193"/>
      <c r="D250" s="198"/>
      <c r="E250" s="193"/>
      <c r="F250" s="193"/>
      <c r="G250" s="193"/>
      <c r="H250" s="193"/>
      <c r="I250" s="193"/>
      <c r="J250" s="193"/>
      <c r="K250" s="224"/>
      <c r="L250" s="224"/>
      <c r="M250" s="224"/>
      <c r="N250" s="224"/>
      <c r="O250" s="87"/>
      <c r="P250" s="76"/>
      <c r="Q250" s="76"/>
      <c r="R250" s="76"/>
      <c r="S250" s="76"/>
      <c r="T250" s="76"/>
      <c r="U250" s="88"/>
      <c r="V250" s="223"/>
      <c r="W250" s="223"/>
      <c r="X250" s="223"/>
      <c r="Y250" s="223"/>
    </row>
    <row r="251" spans="1:25" ht="12.75">
      <c r="A251" s="193"/>
      <c r="B251" s="193"/>
      <c r="C251" s="193"/>
      <c r="D251" s="198"/>
      <c r="E251" s="146" t="s">
        <v>138</v>
      </c>
      <c r="F251" s="193"/>
      <c r="G251" s="193"/>
      <c r="H251" s="193"/>
      <c r="I251" s="193"/>
      <c r="J251" s="193"/>
      <c r="K251" s="224"/>
      <c r="L251" s="224"/>
      <c r="M251" s="224"/>
      <c r="N251" s="224"/>
      <c r="O251" s="87"/>
      <c r="P251" s="76"/>
      <c r="Q251" s="76"/>
      <c r="R251" s="76"/>
      <c r="S251" s="76"/>
      <c r="T251" s="76"/>
      <c r="U251" s="88"/>
      <c r="V251" s="223"/>
      <c r="W251" s="223"/>
      <c r="X251" s="223"/>
      <c r="Y251" s="223"/>
    </row>
    <row r="252" spans="1:25" ht="12.75">
      <c r="A252" s="193"/>
      <c r="B252" s="193"/>
      <c r="C252" s="193"/>
      <c r="D252" s="173">
        <v>3</v>
      </c>
      <c r="E252" s="193" t="s">
        <v>45</v>
      </c>
      <c r="F252" s="193"/>
      <c r="G252" s="193"/>
      <c r="H252" s="193"/>
      <c r="I252" s="193"/>
      <c r="J252" s="193"/>
      <c r="K252" s="149"/>
      <c r="L252" s="149">
        <f>L253</f>
        <v>1000</v>
      </c>
      <c r="M252" s="149"/>
      <c r="N252" s="149">
        <f>N253</f>
        <v>1100</v>
      </c>
      <c r="O252" s="76"/>
      <c r="P252" s="76"/>
      <c r="Q252" s="76"/>
      <c r="R252" s="76"/>
      <c r="S252" s="76"/>
      <c r="T252" s="76"/>
      <c r="U252" s="88"/>
      <c r="V252" s="189"/>
      <c r="W252" s="189"/>
      <c r="X252" s="189"/>
      <c r="Y252" s="189"/>
    </row>
    <row r="253" spans="1:25" ht="12.75">
      <c r="A253" s="193"/>
      <c r="B253" s="193"/>
      <c r="C253" s="193"/>
      <c r="D253" s="173">
        <v>32</v>
      </c>
      <c r="E253" s="193" t="s">
        <v>50</v>
      </c>
      <c r="F253" s="193"/>
      <c r="G253" s="193"/>
      <c r="H253" s="193"/>
      <c r="I253" s="193"/>
      <c r="J253" s="193"/>
      <c r="K253" s="224"/>
      <c r="L253" s="224">
        <v>1000</v>
      </c>
      <c r="M253" s="224"/>
      <c r="N253" s="224">
        <v>1100</v>
      </c>
      <c r="O253" s="12"/>
      <c r="U253" s="2"/>
      <c r="V253" s="1"/>
      <c r="W253" s="1"/>
      <c r="X253" s="1"/>
      <c r="Y253" s="1"/>
    </row>
    <row r="254" spans="1:25" ht="12.75">
      <c r="A254" s="193"/>
      <c r="B254" s="193"/>
      <c r="C254" s="193"/>
      <c r="D254" s="198"/>
      <c r="E254" s="193"/>
      <c r="F254" s="193"/>
      <c r="G254" s="193"/>
      <c r="H254" s="193"/>
      <c r="I254" s="193"/>
      <c r="J254" s="193"/>
      <c r="K254" s="224"/>
      <c r="L254" s="224"/>
      <c r="M254" s="224"/>
      <c r="N254" s="224"/>
      <c r="O254" s="12"/>
      <c r="U254" s="2"/>
      <c r="V254" s="1"/>
      <c r="W254" s="1"/>
      <c r="X254" s="1"/>
      <c r="Y254" s="1"/>
    </row>
    <row r="255" spans="1:25" ht="12.75">
      <c r="A255" s="193"/>
      <c r="B255" s="193"/>
      <c r="C255" s="193"/>
      <c r="D255" s="198"/>
      <c r="E255" s="146" t="s">
        <v>139</v>
      </c>
      <c r="F255" s="193"/>
      <c r="G255" s="193"/>
      <c r="H255" s="193"/>
      <c r="I255" s="193"/>
      <c r="J255" s="193"/>
      <c r="K255" s="224"/>
      <c r="L255" s="224"/>
      <c r="M255" s="224"/>
      <c r="N255" s="224"/>
      <c r="O255" s="12"/>
      <c r="U255" s="2"/>
      <c r="V255" s="1"/>
      <c r="W255" s="1"/>
      <c r="X255" s="1"/>
      <c r="Y255" s="1"/>
    </row>
    <row r="256" spans="1:25" s="12" customFormat="1" ht="12.75">
      <c r="A256" s="193"/>
      <c r="B256" s="193"/>
      <c r="C256" s="193"/>
      <c r="D256" s="173">
        <v>3</v>
      </c>
      <c r="E256" s="193" t="s">
        <v>45</v>
      </c>
      <c r="F256" s="193"/>
      <c r="G256" s="193"/>
      <c r="H256" s="193"/>
      <c r="I256" s="193"/>
      <c r="J256" s="193"/>
      <c r="K256" s="149"/>
      <c r="L256" s="149">
        <f>L257</f>
        <v>1000</v>
      </c>
      <c r="M256" s="149"/>
      <c r="N256" s="149">
        <f>N257</f>
        <v>1100</v>
      </c>
      <c r="O256" s="109"/>
      <c r="P256" s="109"/>
      <c r="Q256" s="318"/>
      <c r="R256" s="318"/>
      <c r="S256" s="109"/>
      <c r="T256" s="109"/>
      <c r="U256" s="109"/>
      <c r="V256" s="151"/>
      <c r="W256" s="151"/>
      <c r="X256" s="151"/>
      <c r="Y256" s="151"/>
    </row>
    <row r="257" spans="1:25" ht="12.75">
      <c r="A257" s="193"/>
      <c r="B257" s="193"/>
      <c r="C257" s="193"/>
      <c r="D257" s="173">
        <v>32</v>
      </c>
      <c r="E257" s="193" t="s">
        <v>50</v>
      </c>
      <c r="F257" s="193"/>
      <c r="G257" s="193"/>
      <c r="H257" s="193"/>
      <c r="I257" s="193"/>
      <c r="J257" s="193"/>
      <c r="K257" s="224"/>
      <c r="L257" s="224">
        <v>1000</v>
      </c>
      <c r="M257" s="224"/>
      <c r="N257" s="224">
        <v>1100</v>
      </c>
      <c r="O257" s="87"/>
      <c r="P257" s="76"/>
      <c r="Q257" s="76"/>
      <c r="R257" s="76"/>
      <c r="S257" s="76"/>
      <c r="T257" s="76"/>
      <c r="U257" s="180"/>
      <c r="V257" s="228"/>
      <c r="W257" s="228"/>
      <c r="X257" s="228"/>
      <c r="Y257" s="228"/>
    </row>
    <row r="258" spans="1:25" ht="12.75">
      <c r="A258" s="193"/>
      <c r="B258" s="193"/>
      <c r="C258" s="193"/>
      <c r="D258" s="198"/>
      <c r="E258" s="193"/>
      <c r="F258" s="193"/>
      <c r="G258" s="193"/>
      <c r="H258" s="193"/>
      <c r="I258" s="193"/>
      <c r="J258" s="193"/>
      <c r="K258" s="224"/>
      <c r="L258" s="224"/>
      <c r="M258" s="224"/>
      <c r="N258" s="224"/>
      <c r="O258" s="87"/>
      <c r="P258" s="76"/>
      <c r="Q258" s="76"/>
      <c r="R258" s="76"/>
      <c r="S258" s="76"/>
      <c r="T258" s="76"/>
      <c r="U258" s="88"/>
      <c r="V258" s="223"/>
      <c r="W258" s="223"/>
      <c r="X258" s="223"/>
      <c r="Y258" s="223"/>
    </row>
    <row r="259" spans="1:25" ht="12.75">
      <c r="A259" s="193"/>
      <c r="B259" s="193"/>
      <c r="C259" s="193"/>
      <c r="D259" s="198"/>
      <c r="E259" s="146" t="s">
        <v>140</v>
      </c>
      <c r="F259" s="193"/>
      <c r="G259" s="193"/>
      <c r="H259" s="193"/>
      <c r="I259" s="193"/>
      <c r="J259" s="193"/>
      <c r="K259" s="224"/>
      <c r="L259" s="224"/>
      <c r="M259" s="224"/>
      <c r="N259" s="224"/>
      <c r="O259" s="87"/>
      <c r="P259" s="76"/>
      <c r="Q259" s="76"/>
      <c r="R259" s="76"/>
      <c r="S259" s="76"/>
      <c r="T259" s="76"/>
      <c r="U259" s="88"/>
      <c r="V259" s="223"/>
      <c r="W259" s="223"/>
      <c r="X259" s="223"/>
      <c r="Y259" s="223"/>
    </row>
    <row r="260" spans="1:25" ht="12.75">
      <c r="A260" s="193"/>
      <c r="B260" s="193"/>
      <c r="C260" s="193"/>
      <c r="D260" s="173">
        <v>3</v>
      </c>
      <c r="E260" s="193" t="s">
        <v>45</v>
      </c>
      <c r="F260" s="193"/>
      <c r="G260" s="193"/>
      <c r="H260" s="193"/>
      <c r="I260" s="193"/>
      <c r="J260" s="193"/>
      <c r="K260" s="149"/>
      <c r="L260" s="149">
        <f>L261</f>
        <v>1000</v>
      </c>
      <c r="M260" s="149"/>
      <c r="N260" s="149">
        <f>N261</f>
        <v>1100</v>
      </c>
      <c r="O260" s="87"/>
      <c r="P260" s="76"/>
      <c r="Q260" s="76"/>
      <c r="R260" s="76"/>
      <c r="S260" s="76"/>
      <c r="T260" s="76"/>
      <c r="U260" s="88"/>
      <c r="V260" s="223"/>
      <c r="W260" s="223"/>
      <c r="X260" s="223"/>
      <c r="Y260" s="223"/>
    </row>
    <row r="261" spans="1:25" ht="12.75">
      <c r="A261" s="193"/>
      <c r="B261" s="193"/>
      <c r="C261" s="193"/>
      <c r="D261" s="173">
        <v>32</v>
      </c>
      <c r="E261" s="193" t="s">
        <v>50</v>
      </c>
      <c r="F261" s="193"/>
      <c r="G261" s="193"/>
      <c r="H261" s="193"/>
      <c r="I261" s="193"/>
      <c r="J261" s="193"/>
      <c r="K261" s="224"/>
      <c r="L261" s="224">
        <v>1000</v>
      </c>
      <c r="M261" s="224"/>
      <c r="N261" s="224">
        <v>1100</v>
      </c>
      <c r="O261" s="87"/>
      <c r="P261" s="76"/>
      <c r="Q261" s="76"/>
      <c r="R261" s="76"/>
      <c r="S261" s="76"/>
      <c r="T261" s="76"/>
      <c r="U261" s="88"/>
      <c r="V261" s="223"/>
      <c r="W261" s="223"/>
      <c r="X261" s="223"/>
      <c r="Y261" s="223"/>
    </row>
    <row r="262" spans="1:25" ht="12.75">
      <c r="A262" s="193"/>
      <c r="B262" s="193"/>
      <c r="C262" s="193"/>
      <c r="D262" s="198"/>
      <c r="E262" s="193"/>
      <c r="F262" s="193"/>
      <c r="G262" s="193"/>
      <c r="H262" s="193"/>
      <c r="I262" s="193"/>
      <c r="J262" s="193"/>
      <c r="K262" s="224"/>
      <c r="L262" s="224"/>
      <c r="M262" s="224"/>
      <c r="N262" s="224"/>
      <c r="O262" s="87"/>
      <c r="P262" s="76"/>
      <c r="Q262" s="76"/>
      <c r="R262" s="76"/>
      <c r="S262" s="76"/>
      <c r="T262" s="76"/>
      <c r="U262" s="88"/>
      <c r="V262" s="223"/>
      <c r="W262" s="223"/>
      <c r="X262" s="223"/>
      <c r="Y262" s="223"/>
    </row>
    <row r="263" spans="1:25" ht="12.75">
      <c r="A263" s="193"/>
      <c r="B263" s="193"/>
      <c r="C263" s="193"/>
      <c r="D263" s="198"/>
      <c r="E263" s="146" t="s">
        <v>141</v>
      </c>
      <c r="F263" s="193"/>
      <c r="G263" s="168"/>
      <c r="H263" s="193"/>
      <c r="I263" s="193"/>
      <c r="J263" s="193"/>
      <c r="K263" s="224"/>
      <c r="L263" s="224"/>
      <c r="M263" s="224"/>
      <c r="N263" s="224"/>
      <c r="O263" s="87"/>
      <c r="P263" s="76"/>
      <c r="Q263" s="76"/>
      <c r="R263" s="76"/>
      <c r="S263" s="76"/>
      <c r="T263" s="76"/>
      <c r="U263" s="88"/>
      <c r="V263" s="223"/>
      <c r="W263" s="223"/>
      <c r="X263" s="223"/>
      <c r="Y263" s="223"/>
    </row>
    <row r="264" spans="1:25" ht="12.75">
      <c r="A264" s="193"/>
      <c r="B264" s="193"/>
      <c r="C264" s="193"/>
      <c r="D264" s="198"/>
      <c r="E264" s="146" t="s">
        <v>142</v>
      </c>
      <c r="F264" s="193"/>
      <c r="G264" s="193"/>
      <c r="H264" s="193"/>
      <c r="I264" s="193"/>
      <c r="J264" s="193"/>
      <c r="K264" s="224"/>
      <c r="L264" s="224"/>
      <c r="M264" s="224"/>
      <c r="N264" s="224"/>
      <c r="O264" s="87"/>
      <c r="P264" s="76"/>
      <c r="Q264" s="76"/>
      <c r="R264" s="76"/>
      <c r="S264" s="76"/>
      <c r="T264" s="76"/>
      <c r="U264" s="88"/>
      <c r="V264" s="223"/>
      <c r="W264" s="223"/>
      <c r="X264" s="223"/>
      <c r="Y264" s="223"/>
    </row>
    <row r="265" spans="1:25" ht="12.75">
      <c r="A265" s="193"/>
      <c r="B265" s="193"/>
      <c r="C265" s="193"/>
      <c r="D265" s="173">
        <v>3</v>
      </c>
      <c r="E265" s="193" t="s">
        <v>45</v>
      </c>
      <c r="F265" s="193"/>
      <c r="G265" s="193"/>
      <c r="H265" s="193"/>
      <c r="I265" s="193"/>
      <c r="J265" s="193"/>
      <c r="K265" s="149"/>
      <c r="L265" s="149">
        <f>L266</f>
        <v>400000</v>
      </c>
      <c r="M265" s="149"/>
      <c r="N265" s="149">
        <f>N266</f>
        <v>150000</v>
      </c>
      <c r="O265" s="87"/>
      <c r="P265" s="76"/>
      <c r="Q265" s="76"/>
      <c r="R265" s="76"/>
      <c r="S265" s="76"/>
      <c r="T265" s="76"/>
      <c r="U265" s="88"/>
      <c r="V265" s="223"/>
      <c r="W265" s="223"/>
      <c r="X265" s="223"/>
      <c r="Y265" s="223"/>
    </row>
    <row r="266" spans="1:25" ht="12.75">
      <c r="A266" s="193"/>
      <c r="B266" s="193"/>
      <c r="C266" s="193"/>
      <c r="D266" s="173">
        <v>32</v>
      </c>
      <c r="E266" s="193" t="s">
        <v>50</v>
      </c>
      <c r="F266" s="193"/>
      <c r="G266" s="193"/>
      <c r="H266" s="193"/>
      <c r="I266" s="193"/>
      <c r="J266" s="193"/>
      <c r="K266" s="224"/>
      <c r="L266" s="224">
        <v>400000</v>
      </c>
      <c r="M266" s="224"/>
      <c r="N266" s="224">
        <v>150000</v>
      </c>
      <c r="O266" s="87"/>
      <c r="P266" s="76"/>
      <c r="Q266" s="76"/>
      <c r="R266" s="76"/>
      <c r="S266" s="76"/>
      <c r="T266" s="76"/>
      <c r="U266" s="88"/>
      <c r="V266" s="223"/>
      <c r="W266" s="223"/>
      <c r="X266" s="223"/>
      <c r="Y266" s="223"/>
    </row>
    <row r="267" spans="1:25" ht="12.75">
      <c r="A267" s="193"/>
      <c r="B267" s="193"/>
      <c r="C267" s="193"/>
      <c r="D267" s="198"/>
      <c r="E267" s="193"/>
      <c r="F267" s="193"/>
      <c r="G267" s="193"/>
      <c r="H267" s="193"/>
      <c r="I267" s="193"/>
      <c r="J267" s="193"/>
      <c r="K267" s="224"/>
      <c r="L267" s="224"/>
      <c r="M267" s="224"/>
      <c r="N267" s="224"/>
      <c r="O267" s="87"/>
      <c r="P267" s="76"/>
      <c r="Q267" s="76"/>
      <c r="R267" s="76"/>
      <c r="S267" s="76"/>
      <c r="T267" s="76"/>
      <c r="U267" s="88"/>
      <c r="V267" s="223"/>
      <c r="W267" s="223"/>
      <c r="X267" s="223"/>
      <c r="Y267" s="223"/>
    </row>
    <row r="268" spans="1:26" ht="12.75">
      <c r="A268" s="193"/>
      <c r="B268" s="193"/>
      <c r="C268" s="193"/>
      <c r="D268" s="198"/>
      <c r="E268" s="146" t="s">
        <v>143</v>
      </c>
      <c r="F268" s="193"/>
      <c r="G268" s="193"/>
      <c r="H268" s="193"/>
      <c r="I268" s="193"/>
      <c r="J268" s="193"/>
      <c r="K268" s="224"/>
      <c r="L268" s="224"/>
      <c r="M268" s="224"/>
      <c r="N268" s="224"/>
      <c r="O268" s="87"/>
      <c r="P268" s="76"/>
      <c r="Q268" s="76"/>
      <c r="R268" s="76"/>
      <c r="S268" s="76"/>
      <c r="T268" s="76"/>
      <c r="U268" s="88"/>
      <c r="V268" s="223"/>
      <c r="W268" s="223"/>
      <c r="X268" s="223"/>
      <c r="Y268" s="223"/>
      <c r="Z268" s="133"/>
    </row>
    <row r="269" spans="1:25" ht="12.75">
      <c r="A269" s="193"/>
      <c r="B269" s="193"/>
      <c r="C269" s="193"/>
      <c r="D269" s="173">
        <v>4</v>
      </c>
      <c r="E269" s="193" t="s">
        <v>63</v>
      </c>
      <c r="F269" s="193"/>
      <c r="G269" s="193"/>
      <c r="H269" s="193"/>
      <c r="I269" s="193"/>
      <c r="J269" s="193"/>
      <c r="K269" s="149"/>
      <c r="L269" s="149">
        <f>L270</f>
        <v>102000</v>
      </c>
      <c r="M269" s="149"/>
      <c r="N269" s="149">
        <f>N270</f>
        <v>108000</v>
      </c>
      <c r="O269" s="87"/>
      <c r="P269" s="76"/>
      <c r="Q269" s="76"/>
      <c r="R269" s="76"/>
      <c r="S269" s="76"/>
      <c r="T269" s="76"/>
      <c r="U269" s="180"/>
      <c r="V269" s="223"/>
      <c r="W269" s="223"/>
      <c r="X269" s="223"/>
      <c r="Y269" s="223"/>
    </row>
    <row r="270" spans="1:25" ht="12.75">
      <c r="A270" s="193"/>
      <c r="B270" s="193"/>
      <c r="C270" s="193"/>
      <c r="D270" s="173">
        <v>42</v>
      </c>
      <c r="E270" s="193" t="s">
        <v>67</v>
      </c>
      <c r="F270" s="193"/>
      <c r="G270" s="193"/>
      <c r="H270" s="193"/>
      <c r="I270" s="193"/>
      <c r="J270" s="193"/>
      <c r="K270" s="224"/>
      <c r="L270" s="224">
        <v>102000</v>
      </c>
      <c r="M270" s="224"/>
      <c r="N270" s="224">
        <v>108000</v>
      </c>
      <c r="O270" s="87"/>
      <c r="P270" s="76"/>
      <c r="Q270" s="76"/>
      <c r="R270" s="76"/>
      <c r="S270" s="76"/>
      <c r="T270" s="76"/>
      <c r="U270" s="88"/>
      <c r="V270" s="223"/>
      <c r="W270" s="223"/>
      <c r="X270" s="223"/>
      <c r="Y270" s="223"/>
    </row>
    <row r="271" spans="1:25" ht="12.75">
      <c r="A271" s="193"/>
      <c r="B271" s="193"/>
      <c r="C271" s="193"/>
      <c r="D271" s="198"/>
      <c r="E271" s="193"/>
      <c r="F271" s="193"/>
      <c r="G271" s="168"/>
      <c r="H271" s="193"/>
      <c r="I271" s="193"/>
      <c r="J271" s="193"/>
      <c r="K271" s="224"/>
      <c r="L271" s="224"/>
      <c r="M271" s="224"/>
      <c r="N271" s="224"/>
      <c r="O271" s="87"/>
      <c r="P271" s="76"/>
      <c r="Q271" s="76"/>
      <c r="R271" s="76"/>
      <c r="S271" s="76"/>
      <c r="T271" s="76"/>
      <c r="U271" s="88"/>
      <c r="V271" s="223"/>
      <c r="W271" s="223"/>
      <c r="X271" s="223"/>
      <c r="Y271" s="223"/>
    </row>
    <row r="272" spans="1:25" ht="12.75">
      <c r="A272" s="193"/>
      <c r="B272" s="193"/>
      <c r="C272" s="193"/>
      <c r="D272" s="198"/>
      <c r="E272" s="146" t="s">
        <v>144</v>
      </c>
      <c r="F272" s="193"/>
      <c r="G272" s="193"/>
      <c r="H272" s="193"/>
      <c r="I272" s="193"/>
      <c r="J272" s="193"/>
      <c r="K272" s="224"/>
      <c r="L272" s="224"/>
      <c r="M272" s="224"/>
      <c r="N272" s="224"/>
      <c r="O272" s="87"/>
      <c r="P272" s="76"/>
      <c r="Q272" s="76"/>
      <c r="R272" s="76"/>
      <c r="S272" s="76"/>
      <c r="T272" s="76"/>
      <c r="U272" s="88"/>
      <c r="V272" s="223"/>
      <c r="W272" s="223"/>
      <c r="X272" s="223"/>
      <c r="Y272" s="223"/>
    </row>
    <row r="273" spans="1:25" ht="12.75">
      <c r="A273" s="193"/>
      <c r="B273" s="193"/>
      <c r="C273" s="193"/>
      <c r="D273" s="198"/>
      <c r="E273" s="146" t="s">
        <v>145</v>
      </c>
      <c r="F273" s="193"/>
      <c r="G273" s="193"/>
      <c r="H273" s="193"/>
      <c r="I273" s="193"/>
      <c r="J273" s="193"/>
      <c r="K273" s="224"/>
      <c r="L273" s="224"/>
      <c r="M273" s="224"/>
      <c r="N273" s="224"/>
      <c r="O273" s="87"/>
      <c r="P273" s="76"/>
      <c r="Q273" s="76"/>
      <c r="R273" s="76"/>
      <c r="S273" s="76"/>
      <c r="T273" s="76"/>
      <c r="U273" s="88"/>
      <c r="V273" s="223"/>
      <c r="W273" s="223"/>
      <c r="X273" s="223"/>
      <c r="Y273" s="223"/>
    </row>
    <row r="274" spans="1:25" ht="12.75">
      <c r="A274" s="193"/>
      <c r="B274" s="193"/>
      <c r="C274" s="193"/>
      <c r="D274" s="173">
        <v>3</v>
      </c>
      <c r="E274" s="193" t="s">
        <v>45</v>
      </c>
      <c r="F274" s="193"/>
      <c r="G274" s="193"/>
      <c r="H274" s="193"/>
      <c r="I274" s="193"/>
      <c r="J274" s="193"/>
      <c r="K274" s="149"/>
      <c r="L274" s="149">
        <f>L275</f>
        <v>86700</v>
      </c>
      <c r="M274" s="149"/>
      <c r="N274" s="149">
        <f>N275</f>
        <v>89000</v>
      </c>
      <c r="O274" s="87"/>
      <c r="P274" s="76"/>
      <c r="Q274" s="76"/>
      <c r="R274" s="76"/>
      <c r="S274" s="76"/>
      <c r="T274" s="76"/>
      <c r="U274" s="88"/>
      <c r="V274" s="223"/>
      <c r="W274" s="223"/>
      <c r="X274" s="223"/>
      <c r="Y274" s="223"/>
    </row>
    <row r="275" spans="1:25" ht="12.75">
      <c r="A275" s="193"/>
      <c r="B275" s="193"/>
      <c r="C275" s="193"/>
      <c r="D275" s="173">
        <v>32</v>
      </c>
      <c r="E275" s="193" t="s">
        <v>50</v>
      </c>
      <c r="F275" s="193"/>
      <c r="G275" s="193"/>
      <c r="H275" s="193"/>
      <c r="I275" s="193"/>
      <c r="J275" s="193"/>
      <c r="K275" s="224"/>
      <c r="L275" s="224">
        <v>86700</v>
      </c>
      <c r="M275" s="224"/>
      <c r="N275" s="224">
        <v>89000</v>
      </c>
      <c r="O275" s="87"/>
      <c r="P275" s="76"/>
      <c r="Q275" s="76"/>
      <c r="R275" s="76"/>
      <c r="S275" s="76"/>
      <c r="T275" s="76"/>
      <c r="U275" s="88"/>
      <c r="V275" s="223"/>
      <c r="W275" s="223"/>
      <c r="X275" s="223"/>
      <c r="Y275" s="223"/>
    </row>
    <row r="276" spans="1:25" ht="12.75">
      <c r="A276" s="193"/>
      <c r="B276" s="193"/>
      <c r="C276" s="193"/>
      <c r="D276" s="173">
        <v>4</v>
      </c>
      <c r="E276" s="193" t="s">
        <v>63</v>
      </c>
      <c r="F276" s="193"/>
      <c r="G276" s="193"/>
      <c r="H276" s="193"/>
      <c r="I276" s="193"/>
      <c r="J276" s="193"/>
      <c r="K276" s="149"/>
      <c r="L276" s="149">
        <f>L277</f>
        <v>15300</v>
      </c>
      <c r="M276" s="149"/>
      <c r="N276" s="149">
        <f>N277</f>
        <v>16300</v>
      </c>
      <c r="O276" s="87"/>
      <c r="P276" s="76"/>
      <c r="Q276" s="76"/>
      <c r="R276" s="76"/>
      <c r="S276" s="76"/>
      <c r="T276" s="76"/>
      <c r="U276" s="88"/>
      <c r="V276" s="223"/>
      <c r="W276" s="223"/>
      <c r="X276" s="223"/>
      <c r="Y276" s="223"/>
    </row>
    <row r="277" spans="1:25" ht="12.75">
      <c r="A277" s="193"/>
      <c r="B277" s="193"/>
      <c r="C277" s="193"/>
      <c r="D277" s="173">
        <v>42</v>
      </c>
      <c r="E277" s="193" t="s">
        <v>67</v>
      </c>
      <c r="F277" s="193"/>
      <c r="G277" s="193"/>
      <c r="H277" s="193"/>
      <c r="I277" s="193"/>
      <c r="J277" s="193"/>
      <c r="K277" s="224"/>
      <c r="L277" s="224">
        <v>15300</v>
      </c>
      <c r="M277" s="224"/>
      <c r="N277" s="224">
        <v>16300</v>
      </c>
      <c r="O277" s="87"/>
      <c r="P277" s="76"/>
      <c r="Q277" s="76"/>
      <c r="R277" s="76"/>
      <c r="S277" s="76"/>
      <c r="T277" s="76"/>
      <c r="U277" s="88"/>
      <c r="V277" s="223"/>
      <c r="W277" s="223"/>
      <c r="X277" s="223"/>
      <c r="Y277" s="223"/>
    </row>
    <row r="278" spans="1:25" ht="12.75">
      <c r="A278" s="199"/>
      <c r="B278" s="199"/>
      <c r="C278" s="199"/>
      <c r="D278" s="200"/>
      <c r="E278" s="199"/>
      <c r="F278" s="199"/>
      <c r="G278" s="199"/>
      <c r="H278" s="199"/>
      <c r="I278" s="199"/>
      <c r="J278" s="199"/>
      <c r="K278" s="229"/>
      <c r="L278" s="229"/>
      <c r="M278" s="229"/>
      <c r="N278" s="229"/>
      <c r="O278" s="87"/>
      <c r="P278" s="76"/>
      <c r="Q278" s="76"/>
      <c r="R278" s="76"/>
      <c r="S278" s="76"/>
      <c r="T278" s="76"/>
      <c r="U278" s="88"/>
      <c r="V278" s="223"/>
      <c r="W278" s="223"/>
      <c r="X278" s="223"/>
      <c r="Y278" s="223"/>
    </row>
    <row r="279" spans="1:25" ht="12.75">
      <c r="A279" s="76"/>
      <c r="B279" s="76"/>
      <c r="C279" s="76"/>
      <c r="D279" s="179"/>
      <c r="E279" s="76"/>
      <c r="F279" s="76"/>
      <c r="G279" s="76"/>
      <c r="H279" s="76"/>
      <c r="I279" s="76"/>
      <c r="J279" s="76"/>
      <c r="K279" s="192"/>
      <c r="L279" s="192"/>
      <c r="M279" s="192"/>
      <c r="N279" s="192"/>
      <c r="O279" s="87"/>
      <c r="P279" s="76"/>
      <c r="Q279" s="76"/>
      <c r="R279" s="76"/>
      <c r="S279" s="76"/>
      <c r="T279" s="76"/>
      <c r="U279" s="88"/>
      <c r="V279" s="223"/>
      <c r="W279" s="223"/>
      <c r="X279" s="223"/>
      <c r="Y279" s="223"/>
    </row>
    <row r="280" spans="1:25" ht="12.75">
      <c r="A280" s="76"/>
      <c r="B280" s="76"/>
      <c r="C280" s="76"/>
      <c r="D280" s="179"/>
      <c r="E280" s="76"/>
      <c r="F280" s="76"/>
      <c r="G280" s="76"/>
      <c r="H280" s="76"/>
      <c r="I280" s="76"/>
      <c r="J280" s="76"/>
      <c r="K280" s="192"/>
      <c r="L280" s="192"/>
      <c r="M280" s="192"/>
      <c r="N280" s="192"/>
      <c r="O280" s="87"/>
      <c r="P280" s="76"/>
      <c r="Q280" s="76"/>
      <c r="R280" s="76"/>
      <c r="S280" s="76"/>
      <c r="T280" s="76"/>
      <c r="U280" s="88"/>
      <c r="V280" s="223"/>
      <c r="W280" s="223"/>
      <c r="X280" s="223"/>
      <c r="Y280" s="223"/>
    </row>
    <row r="281" spans="1:25" ht="12.75">
      <c r="A281" s="76"/>
      <c r="B281" s="76"/>
      <c r="C281" s="76"/>
      <c r="D281" s="179"/>
      <c r="E281" s="76"/>
      <c r="F281" s="76"/>
      <c r="G281" s="76"/>
      <c r="H281" s="76"/>
      <c r="I281" s="76"/>
      <c r="J281" s="76"/>
      <c r="K281" s="192"/>
      <c r="L281" s="192"/>
      <c r="M281" s="192"/>
      <c r="N281" s="192"/>
      <c r="O281" s="87"/>
      <c r="P281" s="76"/>
      <c r="Q281" s="76"/>
      <c r="R281" s="76"/>
      <c r="S281" s="76"/>
      <c r="T281" s="76"/>
      <c r="U281" s="88"/>
      <c r="V281" s="223"/>
      <c r="W281" s="223"/>
      <c r="X281" s="223"/>
      <c r="Y281" s="223"/>
    </row>
    <row r="282" spans="1:25" ht="12.75">
      <c r="A282" s="76"/>
      <c r="B282" s="76"/>
      <c r="C282" s="76"/>
      <c r="D282" s="179"/>
      <c r="E282" s="76"/>
      <c r="F282" s="76"/>
      <c r="G282" s="76"/>
      <c r="H282" s="76"/>
      <c r="I282" s="76"/>
      <c r="J282" s="76"/>
      <c r="K282" s="192"/>
      <c r="L282" s="192"/>
      <c r="M282" s="192"/>
      <c r="N282" s="231">
        <v>8</v>
      </c>
      <c r="O282" s="87"/>
      <c r="P282" s="76"/>
      <c r="Q282" s="76"/>
      <c r="R282" s="76"/>
      <c r="S282" s="76"/>
      <c r="T282" s="76"/>
      <c r="U282" s="88"/>
      <c r="V282" s="223"/>
      <c r="W282" s="223"/>
      <c r="X282" s="223"/>
      <c r="Y282" s="223"/>
    </row>
    <row r="283" spans="1:25" ht="12.75">
      <c r="A283" s="193"/>
      <c r="B283" s="193"/>
      <c r="C283" s="193"/>
      <c r="D283" s="198"/>
      <c r="E283" s="146" t="s">
        <v>239</v>
      </c>
      <c r="F283" s="193"/>
      <c r="G283" s="193"/>
      <c r="H283" s="193"/>
      <c r="I283" s="193"/>
      <c r="J283" s="193"/>
      <c r="K283" s="224"/>
      <c r="L283" s="224"/>
      <c r="M283" s="224"/>
      <c r="N283" s="224"/>
      <c r="O283" s="87"/>
      <c r="P283" s="76"/>
      <c r="Q283" s="76"/>
      <c r="R283" s="76"/>
      <c r="S283" s="76"/>
      <c r="T283" s="76"/>
      <c r="U283" s="88"/>
      <c r="V283" s="223"/>
      <c r="W283" s="223"/>
      <c r="X283" s="223"/>
      <c r="Y283" s="223"/>
    </row>
    <row r="284" spans="1:25" ht="12.75">
      <c r="A284" s="193"/>
      <c r="B284" s="193"/>
      <c r="C284" s="193"/>
      <c r="D284" s="173">
        <v>3</v>
      </c>
      <c r="E284" s="193" t="s">
        <v>45</v>
      </c>
      <c r="F284" s="193"/>
      <c r="G284" s="193"/>
      <c r="H284" s="193"/>
      <c r="I284" s="193"/>
      <c r="J284" s="193"/>
      <c r="K284" s="149"/>
      <c r="L284" s="149">
        <f>L285</f>
        <v>51000</v>
      </c>
      <c r="M284" s="149"/>
      <c r="N284" s="149">
        <f>N285</f>
        <v>52000</v>
      </c>
      <c r="O284" s="87"/>
      <c r="P284" s="76"/>
      <c r="Q284" s="76"/>
      <c r="R284" s="76"/>
      <c r="S284" s="76"/>
      <c r="T284" s="76"/>
      <c r="U284" s="88"/>
      <c r="V284" s="223"/>
      <c r="W284" s="223"/>
      <c r="X284" s="223"/>
      <c r="Y284" s="223"/>
    </row>
    <row r="285" spans="1:25" ht="12.75">
      <c r="A285" s="193"/>
      <c r="B285" s="193"/>
      <c r="C285" s="193"/>
      <c r="D285" s="173">
        <v>32</v>
      </c>
      <c r="E285" s="193" t="s">
        <v>50</v>
      </c>
      <c r="F285" s="193"/>
      <c r="G285" s="193"/>
      <c r="H285" s="193"/>
      <c r="I285" s="193"/>
      <c r="J285" s="193"/>
      <c r="K285" s="224"/>
      <c r="L285" s="224">
        <v>51000</v>
      </c>
      <c r="M285" s="224"/>
      <c r="N285" s="224">
        <v>52000</v>
      </c>
      <c r="O285" s="87"/>
      <c r="P285" s="76"/>
      <c r="Q285" s="76"/>
      <c r="R285" s="76"/>
      <c r="S285" s="76"/>
      <c r="T285" s="76"/>
      <c r="U285" s="88"/>
      <c r="V285" s="223"/>
      <c r="W285" s="223"/>
      <c r="X285" s="223"/>
      <c r="Y285" s="223"/>
    </row>
    <row r="286" spans="1:25" ht="12.75">
      <c r="A286" s="193"/>
      <c r="B286" s="193"/>
      <c r="C286" s="193"/>
      <c r="D286" s="198"/>
      <c r="E286" s="193"/>
      <c r="F286" s="193"/>
      <c r="G286" s="193"/>
      <c r="H286" s="193"/>
      <c r="I286" s="193"/>
      <c r="J286" s="193"/>
      <c r="K286" s="224"/>
      <c r="L286" s="224"/>
      <c r="M286" s="224"/>
      <c r="N286" s="224"/>
      <c r="O286" s="87"/>
      <c r="P286" s="76"/>
      <c r="Q286" s="76"/>
      <c r="R286" s="76"/>
      <c r="S286" s="76"/>
      <c r="T286" s="76"/>
      <c r="U286" s="88"/>
      <c r="V286" s="223"/>
      <c r="W286" s="223"/>
      <c r="X286" s="223"/>
      <c r="Y286" s="223"/>
    </row>
    <row r="287" spans="1:25" ht="12.75">
      <c r="A287" s="193"/>
      <c r="B287" s="193"/>
      <c r="C287" s="193"/>
      <c r="D287" s="198"/>
      <c r="E287" s="146" t="s">
        <v>146</v>
      </c>
      <c r="F287" s="193"/>
      <c r="G287" s="193"/>
      <c r="H287" s="193"/>
      <c r="I287" s="193"/>
      <c r="J287" s="193"/>
      <c r="K287" s="224"/>
      <c r="L287" s="224"/>
      <c r="M287" s="224"/>
      <c r="N287" s="224"/>
      <c r="O287" s="87"/>
      <c r="P287" s="76"/>
      <c r="Q287" s="76"/>
      <c r="R287" s="76"/>
      <c r="S287" s="76"/>
      <c r="T287" s="76"/>
      <c r="U287" s="88"/>
      <c r="V287" s="223"/>
      <c r="W287" s="223"/>
      <c r="X287" s="223"/>
      <c r="Y287" s="223"/>
    </row>
    <row r="288" spans="1:25" ht="12.75">
      <c r="A288" s="193"/>
      <c r="B288" s="193"/>
      <c r="C288" s="193"/>
      <c r="D288" s="173">
        <v>4</v>
      </c>
      <c r="E288" s="193" t="s">
        <v>63</v>
      </c>
      <c r="F288" s="193"/>
      <c r="G288" s="193"/>
      <c r="H288" s="193"/>
      <c r="I288" s="193"/>
      <c r="J288" s="193"/>
      <c r="K288" s="149"/>
      <c r="L288" s="149">
        <f>L289</f>
        <v>40000</v>
      </c>
      <c r="M288" s="149"/>
      <c r="N288" s="149">
        <f>N289</f>
        <v>43000</v>
      </c>
      <c r="O288" s="87"/>
      <c r="P288" s="76"/>
      <c r="Q288" s="76"/>
      <c r="R288" s="76"/>
      <c r="S288" s="76"/>
      <c r="T288" s="76"/>
      <c r="U288" s="88"/>
      <c r="V288" s="223"/>
      <c r="W288" s="223"/>
      <c r="X288" s="223"/>
      <c r="Y288" s="223"/>
    </row>
    <row r="289" spans="1:25" ht="12.75">
      <c r="A289" s="193"/>
      <c r="B289" s="193"/>
      <c r="C289" s="193"/>
      <c r="D289" s="173">
        <v>42</v>
      </c>
      <c r="E289" s="193" t="s">
        <v>67</v>
      </c>
      <c r="F289" s="193"/>
      <c r="G289" s="193"/>
      <c r="H289" s="193"/>
      <c r="I289" s="193"/>
      <c r="J289" s="193"/>
      <c r="K289" s="224"/>
      <c r="L289" s="224">
        <v>40000</v>
      </c>
      <c r="M289" s="224"/>
      <c r="N289" s="224">
        <v>43000</v>
      </c>
      <c r="O289" s="76"/>
      <c r="P289" s="76"/>
      <c r="Q289" s="76"/>
      <c r="R289" s="76"/>
      <c r="S289" s="76"/>
      <c r="T289" s="76"/>
      <c r="U289" s="88"/>
      <c r="V289" s="223"/>
      <c r="W289" s="223"/>
      <c r="X289" s="223"/>
      <c r="Y289" s="223"/>
    </row>
    <row r="290" spans="2:25" ht="12.75">
      <c r="B290" s="76"/>
      <c r="C290" s="76"/>
      <c r="D290" s="82"/>
      <c r="E290" s="76"/>
      <c r="F290" s="76"/>
      <c r="G290" s="76"/>
      <c r="H290" s="76"/>
      <c r="I290" s="76"/>
      <c r="J290" s="76"/>
      <c r="K290" s="199"/>
      <c r="L290" s="199"/>
      <c r="M290" s="199"/>
      <c r="N290" s="212"/>
      <c r="O290" s="76"/>
      <c r="P290" s="76"/>
      <c r="Q290" s="76"/>
      <c r="R290" s="76"/>
      <c r="S290" s="76"/>
      <c r="T290" s="76"/>
      <c r="U290" s="88"/>
      <c r="V290" s="223"/>
      <c r="W290" s="223"/>
      <c r="X290" s="223"/>
      <c r="Y290" s="223"/>
    </row>
    <row r="291" spans="5:25" ht="12.75">
      <c r="E291" s="12" t="s">
        <v>147</v>
      </c>
      <c r="K291" s="88"/>
      <c r="L291" s="88">
        <f>L299+L302+L307+L310+L313+L316+L320+L323+L326</f>
        <v>35500</v>
      </c>
      <c r="M291" s="88"/>
      <c r="N291" s="88">
        <f>N299+N302+N307+N310+N313+N316+N320+N323+N326</f>
        <v>37500</v>
      </c>
      <c r="O291" s="76"/>
      <c r="P291" s="76"/>
      <c r="Q291" s="76"/>
      <c r="R291" s="76"/>
      <c r="S291" s="76"/>
      <c r="T291" s="76"/>
      <c r="U291" s="88"/>
      <c r="V291" s="223"/>
      <c r="W291" s="223"/>
      <c r="X291" s="223"/>
      <c r="Y291" s="223"/>
    </row>
    <row r="292" spans="5:25" ht="12.75">
      <c r="E292" s="12" t="s">
        <v>148</v>
      </c>
      <c r="K292" s="76"/>
      <c r="L292" s="76"/>
      <c r="M292" s="76"/>
      <c r="N292" s="82"/>
      <c r="O292" s="76"/>
      <c r="P292" s="76"/>
      <c r="Q292" s="76"/>
      <c r="R292" s="76"/>
      <c r="S292" s="76"/>
      <c r="T292" s="76"/>
      <c r="U292" s="88"/>
      <c r="V292" s="223"/>
      <c r="W292" s="223"/>
      <c r="X292" s="223"/>
      <c r="Y292" s="223"/>
    </row>
    <row r="293" spans="5:25" ht="12.75">
      <c r="E293" s="12" t="s">
        <v>124</v>
      </c>
      <c r="K293" s="76"/>
      <c r="L293" s="76"/>
      <c r="M293" s="76"/>
      <c r="N293" s="82"/>
      <c r="O293" s="76"/>
      <c r="P293" s="76"/>
      <c r="Q293" s="76"/>
      <c r="R293" s="76"/>
      <c r="S293" s="76"/>
      <c r="T293" s="76"/>
      <c r="U293" s="88"/>
      <c r="V293" s="223"/>
      <c r="W293" s="223"/>
      <c r="X293" s="223"/>
      <c r="Y293" s="223"/>
    </row>
    <row r="294" spans="1:26" ht="12.75">
      <c r="A294" s="12"/>
      <c r="B294" s="12"/>
      <c r="C294" s="12"/>
      <c r="D294" s="65"/>
      <c r="E294" s="12" t="s">
        <v>149</v>
      </c>
      <c r="F294" s="12"/>
      <c r="G294" s="12"/>
      <c r="H294" s="12"/>
      <c r="I294" s="12"/>
      <c r="J294" s="12"/>
      <c r="K294" s="76"/>
      <c r="L294" s="76"/>
      <c r="M294" s="76"/>
      <c r="N294" s="82"/>
      <c r="O294" s="331"/>
      <c r="P294" s="331"/>
      <c r="Q294" s="331"/>
      <c r="R294" s="331"/>
      <c r="S294" s="331"/>
      <c r="T294" s="76"/>
      <c r="U294" s="88"/>
      <c r="V294" s="223"/>
      <c r="W294" s="223"/>
      <c r="X294" s="223"/>
      <c r="Y294" s="223"/>
      <c r="Z294" s="133"/>
    </row>
    <row r="295" spans="5:25" ht="12.75">
      <c r="E295" s="12" t="s">
        <v>150</v>
      </c>
      <c r="K295" s="76"/>
      <c r="L295" s="76"/>
      <c r="M295" s="76"/>
      <c r="N295" s="82"/>
      <c r="O295" s="76"/>
      <c r="P295" s="76"/>
      <c r="Q295" s="76"/>
      <c r="R295" s="76"/>
      <c r="S295" s="76"/>
      <c r="T295" s="76"/>
      <c r="U295" s="88"/>
      <c r="V295" s="223"/>
      <c r="W295" s="223"/>
      <c r="X295" s="223"/>
      <c r="Y295" s="223"/>
    </row>
    <row r="296" spans="5:25" ht="12.75">
      <c r="E296" s="12"/>
      <c r="K296" s="76"/>
      <c r="L296" s="76"/>
      <c r="M296" s="76"/>
      <c r="N296" s="82"/>
      <c r="O296" s="76"/>
      <c r="P296" s="76"/>
      <c r="Q296" s="76"/>
      <c r="R296" s="76"/>
      <c r="S296" s="76"/>
      <c r="T296" s="76"/>
      <c r="U296" s="88"/>
      <c r="V296" s="223"/>
      <c r="W296" s="223"/>
      <c r="X296" s="223"/>
      <c r="Y296" s="223"/>
    </row>
    <row r="297" spans="1:25" ht="12.75">
      <c r="A297" s="193"/>
      <c r="B297" s="193"/>
      <c r="C297" s="193"/>
      <c r="D297" s="198"/>
      <c r="E297" s="146" t="s">
        <v>151</v>
      </c>
      <c r="F297" s="193"/>
      <c r="G297" s="193"/>
      <c r="H297" s="193"/>
      <c r="I297" s="193"/>
      <c r="J297" s="193"/>
      <c r="K297" s="193"/>
      <c r="L297" s="193"/>
      <c r="M297" s="193"/>
      <c r="N297" s="198"/>
      <c r="O297" s="76"/>
      <c r="P297" s="76"/>
      <c r="Q297" s="76"/>
      <c r="R297" s="76"/>
      <c r="S297" s="76"/>
      <c r="T297" s="76"/>
      <c r="U297" s="88"/>
      <c r="V297" s="223"/>
      <c r="W297" s="223"/>
      <c r="X297" s="223"/>
      <c r="Y297" s="223"/>
    </row>
    <row r="298" spans="1:25" ht="12.75">
      <c r="A298" s="193"/>
      <c r="B298" s="193"/>
      <c r="C298" s="193"/>
      <c r="D298" s="198"/>
      <c r="E298" s="193" t="s">
        <v>152</v>
      </c>
      <c r="F298" s="193"/>
      <c r="G298" s="193"/>
      <c r="H298" s="193"/>
      <c r="I298" s="193"/>
      <c r="J298" s="193"/>
      <c r="K298" s="193"/>
      <c r="L298" s="193"/>
      <c r="M298" s="193"/>
      <c r="N298" s="198"/>
      <c r="O298" s="76"/>
      <c r="P298" s="76"/>
      <c r="Q298" s="76"/>
      <c r="R298" s="76"/>
      <c r="S298" s="76"/>
      <c r="T298" s="76"/>
      <c r="U298" s="88"/>
      <c r="V298" s="223"/>
      <c r="W298" s="223"/>
      <c r="X298" s="223"/>
      <c r="Y298" s="223"/>
    </row>
    <row r="299" spans="1:25" ht="12.75">
      <c r="A299" s="193"/>
      <c r="B299" s="193"/>
      <c r="C299" s="193"/>
      <c r="D299" s="173">
        <v>3</v>
      </c>
      <c r="E299" s="193" t="s">
        <v>45</v>
      </c>
      <c r="F299" s="193"/>
      <c r="G299" s="193"/>
      <c r="H299" s="193"/>
      <c r="I299" s="193"/>
      <c r="J299" s="193"/>
      <c r="K299" s="211"/>
      <c r="L299" s="149">
        <f>L300</f>
        <v>1000</v>
      </c>
      <c r="M299" s="149"/>
      <c r="N299" s="149">
        <f>N300</f>
        <v>1100</v>
      </c>
      <c r="O299" s="76"/>
      <c r="P299" s="76"/>
      <c r="Q299" s="76"/>
      <c r="R299" s="76"/>
      <c r="S299" s="76"/>
      <c r="T299" s="76"/>
      <c r="U299" s="88"/>
      <c r="V299" s="223"/>
      <c r="W299" s="223"/>
      <c r="X299" s="223"/>
      <c r="Y299" s="223"/>
    </row>
    <row r="300" spans="1:25" ht="12.75">
      <c r="A300" s="193"/>
      <c r="B300" s="193"/>
      <c r="C300" s="193"/>
      <c r="D300" s="173">
        <v>38</v>
      </c>
      <c r="E300" s="193" t="s">
        <v>82</v>
      </c>
      <c r="F300" s="193"/>
      <c r="G300" s="193"/>
      <c r="H300" s="193"/>
      <c r="I300" s="193"/>
      <c r="J300" s="193"/>
      <c r="K300" s="193"/>
      <c r="L300" s="224">
        <v>1000</v>
      </c>
      <c r="M300" s="224"/>
      <c r="N300" s="224">
        <v>1100</v>
      </c>
      <c r="O300" s="76"/>
      <c r="P300" s="76"/>
      <c r="Q300" s="76"/>
      <c r="R300" s="76"/>
      <c r="S300" s="76"/>
      <c r="T300" s="76"/>
      <c r="U300" s="88"/>
      <c r="V300" s="223"/>
      <c r="W300" s="223"/>
      <c r="X300" s="223"/>
      <c r="Y300" s="223"/>
    </row>
    <row r="301" spans="1:25" ht="12.75">
      <c r="A301" s="193"/>
      <c r="B301" s="193"/>
      <c r="C301" s="193"/>
      <c r="D301" s="198"/>
      <c r="E301" s="193" t="s">
        <v>153</v>
      </c>
      <c r="F301" s="193"/>
      <c r="G301" s="193"/>
      <c r="H301" s="193"/>
      <c r="I301" s="193"/>
      <c r="J301" s="193"/>
      <c r="K301" s="193"/>
      <c r="L301" s="224"/>
      <c r="M301" s="224"/>
      <c r="N301" s="224"/>
      <c r="O301" s="66"/>
      <c r="P301" s="76"/>
      <c r="Q301" s="76"/>
      <c r="R301" s="76"/>
      <c r="S301" s="76"/>
      <c r="T301" s="76"/>
      <c r="U301" s="88"/>
      <c r="V301" s="223"/>
      <c r="W301" s="223"/>
      <c r="X301" s="223"/>
      <c r="Y301" s="223"/>
    </row>
    <row r="302" spans="1:25" ht="12.75">
      <c r="A302" s="193"/>
      <c r="B302" s="193"/>
      <c r="C302" s="193"/>
      <c r="D302" s="173">
        <v>3</v>
      </c>
      <c r="E302" s="193" t="s">
        <v>45</v>
      </c>
      <c r="F302" s="193"/>
      <c r="G302" s="193"/>
      <c r="H302" s="193"/>
      <c r="I302" s="193"/>
      <c r="J302" s="193"/>
      <c r="K302" s="211"/>
      <c r="L302" s="149">
        <f>L303</f>
        <v>1000</v>
      </c>
      <c r="M302" s="149"/>
      <c r="N302" s="149">
        <f>N303</f>
        <v>1100</v>
      </c>
      <c r="O302" s="76"/>
      <c r="P302" s="76"/>
      <c r="Q302" s="76"/>
      <c r="R302" s="76"/>
      <c r="S302" s="76"/>
      <c r="T302" s="76"/>
      <c r="U302" s="88"/>
      <c r="V302" s="223"/>
      <c r="W302" s="223"/>
      <c r="X302" s="223"/>
      <c r="Y302" s="223"/>
    </row>
    <row r="303" spans="1:25" ht="12.75">
      <c r="A303" s="193"/>
      <c r="B303" s="193"/>
      <c r="C303" s="193"/>
      <c r="D303" s="173">
        <v>38</v>
      </c>
      <c r="E303" s="193" t="s">
        <v>82</v>
      </c>
      <c r="F303" s="193"/>
      <c r="G303" s="193"/>
      <c r="H303" s="193"/>
      <c r="I303" s="193"/>
      <c r="J303" s="193"/>
      <c r="K303" s="193"/>
      <c r="L303" s="224">
        <v>1000</v>
      </c>
      <c r="M303" s="224"/>
      <c r="N303" s="224">
        <v>1100</v>
      </c>
      <c r="O303" s="76"/>
      <c r="P303" s="76"/>
      <c r="Q303" s="76"/>
      <c r="R303" s="76"/>
      <c r="S303" s="76"/>
      <c r="T303" s="76"/>
      <c r="U303" s="88"/>
      <c r="V303" s="223"/>
      <c r="W303" s="223"/>
      <c r="X303" s="223"/>
      <c r="Y303" s="223"/>
    </row>
    <row r="304" spans="1:25" ht="12.75">
      <c r="A304" s="193"/>
      <c r="B304" s="193"/>
      <c r="C304" s="193"/>
      <c r="D304" s="198"/>
      <c r="E304" s="193"/>
      <c r="F304" s="193"/>
      <c r="G304" s="193"/>
      <c r="H304" s="193"/>
      <c r="I304" s="193"/>
      <c r="J304" s="193"/>
      <c r="K304" s="193"/>
      <c r="L304" s="224"/>
      <c r="M304" s="224"/>
      <c r="N304" s="224"/>
      <c r="O304" s="76"/>
      <c r="P304" s="76"/>
      <c r="Q304" s="76"/>
      <c r="R304" s="76"/>
      <c r="S304" s="76"/>
      <c r="T304" s="76"/>
      <c r="U304" s="88"/>
      <c r="V304" s="223"/>
      <c r="W304" s="223"/>
      <c r="X304" s="223"/>
      <c r="Y304" s="223"/>
    </row>
    <row r="305" spans="1:25" ht="12.75">
      <c r="A305" s="193"/>
      <c r="B305" s="193"/>
      <c r="C305" s="193"/>
      <c r="D305" s="198"/>
      <c r="E305" s="146" t="s">
        <v>154</v>
      </c>
      <c r="F305" s="193"/>
      <c r="G305" s="193"/>
      <c r="H305" s="193"/>
      <c r="I305" s="193"/>
      <c r="J305" s="193"/>
      <c r="K305" s="193"/>
      <c r="L305" s="224"/>
      <c r="M305" s="224"/>
      <c r="N305" s="224"/>
      <c r="O305" s="76"/>
      <c r="P305" s="76"/>
      <c r="Q305" s="76"/>
      <c r="R305" s="76"/>
      <c r="S305" s="76"/>
      <c r="T305" s="76"/>
      <c r="U305" s="88"/>
      <c r="V305" s="223"/>
      <c r="W305" s="223"/>
      <c r="X305" s="223"/>
      <c r="Y305" s="223"/>
    </row>
    <row r="306" spans="1:25" ht="12.75">
      <c r="A306" s="193"/>
      <c r="B306" s="193"/>
      <c r="C306" s="193"/>
      <c r="D306" s="198"/>
      <c r="E306" s="193" t="s">
        <v>155</v>
      </c>
      <c r="F306" s="193"/>
      <c r="G306" s="193"/>
      <c r="H306" s="193"/>
      <c r="I306" s="193"/>
      <c r="J306" s="193"/>
      <c r="K306" s="193"/>
      <c r="L306" s="224"/>
      <c r="M306" s="224"/>
      <c r="N306" s="224"/>
      <c r="O306" s="76"/>
      <c r="P306" s="76"/>
      <c r="Q306" s="76"/>
      <c r="R306" s="76"/>
      <c r="S306" s="76"/>
      <c r="T306" s="76"/>
      <c r="U306" s="88"/>
      <c r="V306" s="223"/>
      <c r="W306" s="223"/>
      <c r="X306" s="223"/>
      <c r="Y306" s="223"/>
    </row>
    <row r="307" spans="1:25" ht="12.75">
      <c r="A307" s="193"/>
      <c r="B307" s="193"/>
      <c r="C307" s="193"/>
      <c r="D307" s="173">
        <v>3</v>
      </c>
      <c r="E307" s="193" t="s">
        <v>45</v>
      </c>
      <c r="F307" s="193"/>
      <c r="G307" s="193"/>
      <c r="H307" s="193"/>
      <c r="I307" s="193"/>
      <c r="J307" s="193"/>
      <c r="K307" s="211"/>
      <c r="L307" s="149">
        <f>L308</f>
        <v>6200</v>
      </c>
      <c r="M307" s="149"/>
      <c r="N307" s="149">
        <f>N308</f>
        <v>6500</v>
      </c>
      <c r="O307" s="76"/>
      <c r="P307" s="76"/>
      <c r="Q307" s="76"/>
      <c r="R307" s="76"/>
      <c r="S307" s="76"/>
      <c r="T307" s="76"/>
      <c r="U307" s="88"/>
      <c r="V307" s="223"/>
      <c r="W307" s="223"/>
      <c r="X307" s="223"/>
      <c r="Y307" s="223"/>
    </row>
    <row r="308" spans="1:25" ht="12.75">
      <c r="A308" s="193"/>
      <c r="B308" s="193"/>
      <c r="C308" s="193"/>
      <c r="D308" s="173">
        <v>38</v>
      </c>
      <c r="E308" s="193" t="s">
        <v>82</v>
      </c>
      <c r="F308" s="193"/>
      <c r="G308" s="193"/>
      <c r="H308" s="193"/>
      <c r="I308" s="193"/>
      <c r="J308" s="193"/>
      <c r="K308" s="193"/>
      <c r="L308" s="224">
        <v>6200</v>
      </c>
      <c r="M308" s="224"/>
      <c r="N308" s="224">
        <v>6500</v>
      </c>
      <c r="O308" s="76"/>
      <c r="P308" s="76"/>
      <c r="Q308" s="76"/>
      <c r="R308" s="76"/>
      <c r="S308" s="76"/>
      <c r="T308" s="76"/>
      <c r="U308" s="88"/>
      <c r="V308" s="223"/>
      <c r="W308" s="223"/>
      <c r="X308" s="223"/>
      <c r="Y308" s="223"/>
    </row>
    <row r="309" spans="1:25" ht="12.75">
      <c r="A309" s="193"/>
      <c r="B309" s="193"/>
      <c r="C309" s="193"/>
      <c r="D309" s="198"/>
      <c r="E309" s="193" t="s">
        <v>156</v>
      </c>
      <c r="F309" s="193"/>
      <c r="G309" s="193"/>
      <c r="H309" s="193"/>
      <c r="I309" s="193"/>
      <c r="J309" s="193"/>
      <c r="K309" s="193"/>
      <c r="L309" s="224"/>
      <c r="M309" s="224"/>
      <c r="N309" s="224"/>
      <c r="O309" s="76"/>
      <c r="P309" s="76"/>
      <c r="Q309" s="76"/>
      <c r="R309" s="76"/>
      <c r="S309" s="76"/>
      <c r="T309" s="76"/>
      <c r="U309" s="88"/>
      <c r="V309" s="223"/>
      <c r="W309" s="223"/>
      <c r="X309" s="223"/>
      <c r="Y309" s="223"/>
    </row>
    <row r="310" spans="1:25" ht="12.75">
      <c r="A310" s="193"/>
      <c r="B310" s="193"/>
      <c r="C310" s="193"/>
      <c r="D310" s="173">
        <v>3</v>
      </c>
      <c r="E310" s="193" t="s">
        <v>45</v>
      </c>
      <c r="F310" s="193"/>
      <c r="G310" s="193"/>
      <c r="H310" s="193"/>
      <c r="I310" s="193"/>
      <c r="J310" s="193"/>
      <c r="K310" s="211"/>
      <c r="L310" s="149">
        <f>L311</f>
        <v>4600</v>
      </c>
      <c r="M310" s="149"/>
      <c r="N310" s="149">
        <f>N311</f>
        <v>4900</v>
      </c>
      <c r="O310" s="76"/>
      <c r="P310" s="76"/>
      <c r="Q310" s="76"/>
      <c r="R310" s="76"/>
      <c r="S310" s="76"/>
      <c r="T310" s="76"/>
      <c r="U310" s="88"/>
      <c r="V310" s="223"/>
      <c r="W310" s="223"/>
      <c r="X310" s="223"/>
      <c r="Y310" s="223"/>
    </row>
    <row r="311" spans="1:25" ht="12.75">
      <c r="A311" s="193"/>
      <c r="B311" s="193"/>
      <c r="C311" s="193"/>
      <c r="D311" s="173">
        <v>38</v>
      </c>
      <c r="E311" s="193" t="s">
        <v>82</v>
      </c>
      <c r="F311" s="193"/>
      <c r="G311" s="193"/>
      <c r="H311" s="193"/>
      <c r="I311" s="193"/>
      <c r="J311" s="193"/>
      <c r="K311" s="193"/>
      <c r="L311" s="224">
        <v>4600</v>
      </c>
      <c r="M311" s="224"/>
      <c r="N311" s="224">
        <v>4900</v>
      </c>
      <c r="O311" s="76"/>
      <c r="P311" s="76"/>
      <c r="Q311" s="76"/>
      <c r="R311" s="76"/>
      <c r="S311" s="76"/>
      <c r="T311" s="76"/>
      <c r="U311" s="88"/>
      <c r="V311" s="223"/>
      <c r="W311" s="223"/>
      <c r="X311" s="223"/>
      <c r="Y311" s="223"/>
    </row>
    <row r="312" spans="1:25" ht="12.75">
      <c r="A312" s="193"/>
      <c r="B312" s="193"/>
      <c r="C312" s="193"/>
      <c r="D312" s="198"/>
      <c r="E312" s="193" t="s">
        <v>157</v>
      </c>
      <c r="F312" s="193"/>
      <c r="G312" s="193"/>
      <c r="H312" s="193"/>
      <c r="I312" s="193"/>
      <c r="J312" s="193"/>
      <c r="K312" s="193"/>
      <c r="L312" s="224"/>
      <c r="M312" s="224"/>
      <c r="N312" s="224"/>
      <c r="O312" s="76"/>
      <c r="P312" s="76"/>
      <c r="Q312" s="76"/>
      <c r="R312" s="76"/>
      <c r="S312" s="76"/>
      <c r="T312" s="76"/>
      <c r="U312" s="88"/>
      <c r="V312" s="223"/>
      <c r="W312" s="223"/>
      <c r="X312" s="223"/>
      <c r="Y312" s="223"/>
    </row>
    <row r="313" spans="1:25" ht="12.75">
      <c r="A313" s="193"/>
      <c r="B313" s="193"/>
      <c r="C313" s="193"/>
      <c r="D313" s="173">
        <v>3</v>
      </c>
      <c r="E313" s="193" t="s">
        <v>45</v>
      </c>
      <c r="F313" s="193"/>
      <c r="G313" s="193"/>
      <c r="H313" s="193"/>
      <c r="I313" s="193"/>
      <c r="J313" s="193"/>
      <c r="K313" s="211"/>
      <c r="L313" s="149">
        <f>L314</f>
        <v>4100</v>
      </c>
      <c r="M313" s="149"/>
      <c r="N313" s="149">
        <f>N314</f>
        <v>4300</v>
      </c>
      <c r="O313" s="76"/>
      <c r="P313" s="76"/>
      <c r="Q313" s="76"/>
      <c r="R313" s="76"/>
      <c r="S313" s="76"/>
      <c r="T313" s="76"/>
      <c r="U313" s="88"/>
      <c r="V313" s="223"/>
      <c r="W313" s="223"/>
      <c r="X313" s="223"/>
      <c r="Y313" s="223"/>
    </row>
    <row r="314" spans="1:25" ht="12.75">
      <c r="A314" s="193"/>
      <c r="B314" s="193"/>
      <c r="C314" s="193"/>
      <c r="D314" s="173">
        <v>38</v>
      </c>
      <c r="E314" s="193" t="s">
        <v>82</v>
      </c>
      <c r="F314" s="193"/>
      <c r="G314" s="193"/>
      <c r="H314" s="193"/>
      <c r="I314" s="193"/>
      <c r="J314" s="193"/>
      <c r="K314" s="193"/>
      <c r="L314" s="224">
        <v>4100</v>
      </c>
      <c r="M314" s="224"/>
      <c r="N314" s="224">
        <v>4300</v>
      </c>
      <c r="O314" s="76"/>
      <c r="P314" s="76"/>
      <c r="Q314" s="76"/>
      <c r="R314" s="76"/>
      <c r="S314" s="76"/>
      <c r="T314" s="76"/>
      <c r="U314" s="88"/>
      <c r="V314" s="223"/>
      <c r="W314" s="223"/>
      <c r="X314" s="223"/>
      <c r="Y314" s="223"/>
    </row>
    <row r="315" spans="1:25" ht="12.75">
      <c r="A315" s="193"/>
      <c r="B315" s="193"/>
      <c r="C315" s="193"/>
      <c r="D315" s="198"/>
      <c r="E315" s="193" t="s">
        <v>158</v>
      </c>
      <c r="F315" s="193"/>
      <c r="G315" s="193"/>
      <c r="H315" s="193"/>
      <c r="I315" s="193"/>
      <c r="J315" s="193"/>
      <c r="K315" s="193"/>
      <c r="L315" s="224"/>
      <c r="M315" s="224"/>
      <c r="N315" s="224"/>
      <c r="O315" s="76"/>
      <c r="P315" s="76"/>
      <c r="Q315" s="76"/>
      <c r="R315" s="76"/>
      <c r="S315" s="76"/>
      <c r="T315" s="76"/>
      <c r="U315" s="88"/>
      <c r="V315" s="223"/>
      <c r="W315" s="223"/>
      <c r="X315" s="223"/>
      <c r="Y315" s="223"/>
    </row>
    <row r="316" spans="1:25" ht="12.75">
      <c r="A316" s="193"/>
      <c r="B316" s="193"/>
      <c r="C316" s="193"/>
      <c r="D316" s="173">
        <v>3</v>
      </c>
      <c r="E316" s="193" t="s">
        <v>45</v>
      </c>
      <c r="F316" s="193"/>
      <c r="G316" s="193"/>
      <c r="H316" s="193"/>
      <c r="I316" s="193"/>
      <c r="J316" s="193"/>
      <c r="K316" s="211"/>
      <c r="L316" s="149">
        <f>L317</f>
        <v>1000</v>
      </c>
      <c r="M316" s="149"/>
      <c r="N316" s="149">
        <f>N317</f>
        <v>1100</v>
      </c>
      <c r="O316" s="76"/>
      <c r="P316" s="76"/>
      <c r="Q316" s="76"/>
      <c r="R316" s="76"/>
      <c r="S316" s="76"/>
      <c r="T316" s="76"/>
      <c r="U316" s="88"/>
      <c r="V316" s="223"/>
      <c r="W316" s="223"/>
      <c r="X316" s="223"/>
      <c r="Y316" s="223"/>
    </row>
    <row r="317" spans="1:25" ht="12.75">
      <c r="A317" s="193"/>
      <c r="B317" s="193"/>
      <c r="C317" s="193"/>
      <c r="D317" s="173">
        <v>38</v>
      </c>
      <c r="E317" s="193" t="s">
        <v>82</v>
      </c>
      <c r="F317" s="193"/>
      <c r="G317" s="193"/>
      <c r="H317" s="193"/>
      <c r="I317" s="193"/>
      <c r="J317" s="193"/>
      <c r="K317" s="193"/>
      <c r="L317" s="224">
        <v>1000</v>
      </c>
      <c r="M317" s="224"/>
      <c r="N317" s="224">
        <v>1100</v>
      </c>
      <c r="O317" s="76"/>
      <c r="P317" s="76"/>
      <c r="Q317" s="76"/>
      <c r="R317" s="76"/>
      <c r="S317" s="76"/>
      <c r="T317" s="76"/>
      <c r="U317" s="88"/>
      <c r="V317" s="223"/>
      <c r="W317" s="223"/>
      <c r="X317" s="223"/>
      <c r="Y317" s="223"/>
    </row>
    <row r="318" spans="1:25" ht="12.75">
      <c r="A318" s="199"/>
      <c r="B318" s="199"/>
      <c r="C318" s="199"/>
      <c r="D318" s="200"/>
      <c r="E318" s="199"/>
      <c r="F318" s="199"/>
      <c r="G318" s="199"/>
      <c r="H318" s="199"/>
      <c r="I318" s="199"/>
      <c r="J318" s="199"/>
      <c r="K318" s="199"/>
      <c r="L318" s="229"/>
      <c r="M318" s="229"/>
      <c r="N318" s="230">
        <v>9</v>
      </c>
      <c r="O318" s="76"/>
      <c r="P318" s="76"/>
      <c r="Q318" s="76"/>
      <c r="R318" s="76"/>
      <c r="S318" s="76"/>
      <c r="T318" s="76"/>
      <c r="U318" s="88"/>
      <c r="V318" s="223"/>
      <c r="W318" s="223"/>
      <c r="X318" s="223"/>
      <c r="Y318" s="223"/>
    </row>
    <row r="319" spans="1:25" ht="12.75">
      <c r="A319" s="203"/>
      <c r="B319" s="203"/>
      <c r="C319" s="203"/>
      <c r="D319" s="204"/>
      <c r="E319" s="203" t="s">
        <v>159</v>
      </c>
      <c r="F319" s="203"/>
      <c r="G319" s="203"/>
      <c r="H319" s="203"/>
      <c r="I319" s="203"/>
      <c r="J319" s="203"/>
      <c r="K319" s="203"/>
      <c r="L319" s="232"/>
      <c r="M319" s="232"/>
      <c r="N319" s="232"/>
      <c r="O319" s="76"/>
      <c r="P319" s="76"/>
      <c r="Q319" s="76"/>
      <c r="R319" s="76"/>
      <c r="S319" s="76"/>
      <c r="T319" s="76"/>
      <c r="U319" s="88"/>
      <c r="V319" s="223"/>
      <c r="W319" s="223"/>
      <c r="X319" s="223"/>
      <c r="Y319" s="223"/>
    </row>
    <row r="320" spans="1:25" ht="12.75">
      <c r="A320" s="193"/>
      <c r="B320" s="193"/>
      <c r="C320" s="193"/>
      <c r="D320" s="173">
        <v>3</v>
      </c>
      <c r="E320" s="193" t="s">
        <v>45</v>
      </c>
      <c r="F320" s="193"/>
      <c r="G320" s="193"/>
      <c r="H320" s="193"/>
      <c r="I320" s="193"/>
      <c r="J320" s="193"/>
      <c r="K320" s="211"/>
      <c r="L320" s="149">
        <f>L321</f>
        <v>1000</v>
      </c>
      <c r="M320" s="149"/>
      <c r="N320" s="149">
        <f>N321</f>
        <v>1100</v>
      </c>
      <c r="O320" s="76"/>
      <c r="P320" s="76"/>
      <c r="Q320" s="76"/>
      <c r="R320" s="76"/>
      <c r="S320" s="76"/>
      <c r="T320" s="76"/>
      <c r="U320" s="180"/>
      <c r="V320" s="228"/>
      <c r="W320" s="228"/>
      <c r="X320" s="228"/>
      <c r="Y320" s="228"/>
    </row>
    <row r="321" spans="1:25" ht="12.75">
      <c r="A321" s="193"/>
      <c r="B321" s="193"/>
      <c r="C321" s="193"/>
      <c r="D321" s="173">
        <v>38</v>
      </c>
      <c r="E321" s="193" t="s">
        <v>82</v>
      </c>
      <c r="F321" s="193"/>
      <c r="G321" s="193"/>
      <c r="H321" s="193"/>
      <c r="I321" s="193"/>
      <c r="J321" s="193"/>
      <c r="K321" s="193"/>
      <c r="L321" s="224">
        <v>1000</v>
      </c>
      <c r="M321" s="224"/>
      <c r="N321" s="224">
        <v>1100</v>
      </c>
      <c r="O321" s="76"/>
      <c r="P321" s="76"/>
      <c r="Q321" s="76"/>
      <c r="R321" s="76"/>
      <c r="S321" s="76"/>
      <c r="T321" s="76"/>
      <c r="U321" s="88"/>
      <c r="V321" s="223"/>
      <c r="W321" s="223"/>
      <c r="X321" s="223"/>
      <c r="Y321" s="223"/>
    </row>
    <row r="322" spans="1:25" ht="12.75">
      <c r="A322" s="193"/>
      <c r="B322" s="193"/>
      <c r="C322" s="193"/>
      <c r="D322" s="198"/>
      <c r="E322" s="193" t="s">
        <v>240</v>
      </c>
      <c r="F322" s="193"/>
      <c r="G322" s="193"/>
      <c r="H322" s="193"/>
      <c r="I322" s="193"/>
      <c r="J322" s="193"/>
      <c r="K322" s="193"/>
      <c r="L322" s="224"/>
      <c r="M322" s="224"/>
      <c r="N322" s="224"/>
      <c r="O322" s="76"/>
      <c r="P322" s="76"/>
      <c r="Q322" s="76"/>
      <c r="R322" s="76"/>
      <c r="S322" s="76"/>
      <c r="T322" s="76"/>
      <c r="U322" s="88"/>
      <c r="V322" s="223"/>
      <c r="W322" s="223"/>
      <c r="X322" s="223"/>
      <c r="Y322" s="223"/>
    </row>
    <row r="323" spans="1:25" ht="12.75">
      <c r="A323" s="193"/>
      <c r="B323" s="193"/>
      <c r="C323" s="193"/>
      <c r="D323" s="173">
        <v>3</v>
      </c>
      <c r="E323" s="193" t="s">
        <v>45</v>
      </c>
      <c r="F323" s="193"/>
      <c r="G323" s="193"/>
      <c r="H323" s="193"/>
      <c r="I323" s="193"/>
      <c r="J323" s="193"/>
      <c r="K323" s="211"/>
      <c r="L323" s="149">
        <f>L324</f>
        <v>1000</v>
      </c>
      <c r="M323" s="149"/>
      <c r="N323" s="149">
        <f>N324</f>
        <v>1100</v>
      </c>
      <c r="O323" s="76"/>
      <c r="P323" s="76"/>
      <c r="Q323" s="76"/>
      <c r="R323" s="76"/>
      <c r="S323" s="76"/>
      <c r="T323" s="76"/>
      <c r="U323" s="88"/>
      <c r="V323" s="223"/>
      <c r="W323" s="223"/>
      <c r="X323" s="223"/>
      <c r="Y323" s="223"/>
    </row>
    <row r="324" spans="1:26" ht="12.75">
      <c r="A324" s="193"/>
      <c r="B324" s="193"/>
      <c r="C324" s="193"/>
      <c r="D324" s="173">
        <v>38</v>
      </c>
      <c r="E324" s="193" t="s">
        <v>82</v>
      </c>
      <c r="F324" s="193"/>
      <c r="G324" s="193"/>
      <c r="H324" s="193"/>
      <c r="I324" s="193"/>
      <c r="J324" s="193"/>
      <c r="K324" s="193"/>
      <c r="L324" s="224">
        <v>1000</v>
      </c>
      <c r="M324" s="224"/>
      <c r="N324" s="224">
        <v>1100</v>
      </c>
      <c r="O324" s="76"/>
      <c r="P324" s="76"/>
      <c r="Q324" s="76"/>
      <c r="R324" s="76"/>
      <c r="S324" s="76"/>
      <c r="T324" s="76"/>
      <c r="U324" s="88"/>
      <c r="V324" s="223"/>
      <c r="W324" s="223"/>
      <c r="X324" s="223"/>
      <c r="Y324" s="223"/>
      <c r="Z324" s="133"/>
    </row>
    <row r="325" spans="1:25" ht="12.75">
      <c r="A325" s="193"/>
      <c r="B325" s="193"/>
      <c r="C325" s="193"/>
      <c r="D325" s="198"/>
      <c r="E325" s="193" t="s">
        <v>161</v>
      </c>
      <c r="F325" s="193"/>
      <c r="G325" s="193"/>
      <c r="H325" s="193"/>
      <c r="I325" s="193"/>
      <c r="J325" s="193"/>
      <c r="K325" s="193"/>
      <c r="L325" s="224"/>
      <c r="M325" s="224"/>
      <c r="N325" s="224"/>
      <c r="O325" s="76"/>
      <c r="P325" s="76"/>
      <c r="Q325" s="76"/>
      <c r="R325" s="76"/>
      <c r="S325" s="76"/>
      <c r="T325" s="76"/>
      <c r="U325" s="88"/>
      <c r="V325" s="223"/>
      <c r="W325" s="223"/>
      <c r="X325" s="223"/>
      <c r="Y325" s="223"/>
    </row>
    <row r="326" spans="1:25" ht="12.75">
      <c r="A326" s="193"/>
      <c r="B326" s="193"/>
      <c r="C326" s="193"/>
      <c r="D326" s="173">
        <v>3</v>
      </c>
      <c r="E326" s="193" t="s">
        <v>45</v>
      </c>
      <c r="F326" s="193"/>
      <c r="G326" s="193"/>
      <c r="H326" s="193"/>
      <c r="I326" s="193"/>
      <c r="J326" s="193"/>
      <c r="K326" s="211"/>
      <c r="L326" s="149">
        <f>L327</f>
        <v>15600</v>
      </c>
      <c r="M326" s="149"/>
      <c r="N326" s="149">
        <f>N327</f>
        <v>16300</v>
      </c>
      <c r="O326" s="76"/>
      <c r="P326" s="76"/>
      <c r="Q326" s="76"/>
      <c r="R326" s="76"/>
      <c r="S326" s="76"/>
      <c r="T326" s="76"/>
      <c r="U326" s="88"/>
      <c r="V326" s="223"/>
      <c r="W326" s="223"/>
      <c r="X326" s="223"/>
      <c r="Y326" s="223"/>
    </row>
    <row r="327" spans="1:25" ht="12.75">
      <c r="A327" s="193"/>
      <c r="B327" s="193"/>
      <c r="C327" s="193"/>
      <c r="D327" s="173">
        <v>38</v>
      </c>
      <c r="E327" s="193" t="s">
        <v>82</v>
      </c>
      <c r="F327" s="193"/>
      <c r="G327" s="193"/>
      <c r="H327" s="193"/>
      <c r="I327" s="193"/>
      <c r="J327" s="193"/>
      <c r="K327" s="193"/>
      <c r="L327" s="224">
        <v>15600</v>
      </c>
      <c r="M327" s="224"/>
      <c r="N327" s="224">
        <v>16300</v>
      </c>
      <c r="O327" s="76"/>
      <c r="P327" s="76"/>
      <c r="Q327" s="76"/>
      <c r="R327" s="76"/>
      <c r="S327" s="76"/>
      <c r="T327" s="76"/>
      <c r="U327" s="88"/>
      <c r="V327" s="223"/>
      <c r="W327" s="223"/>
      <c r="X327" s="223"/>
      <c r="Y327" s="223"/>
    </row>
    <row r="328" spans="2:25" ht="12.75">
      <c r="B328" s="76"/>
      <c r="C328" s="76"/>
      <c r="D328" s="82"/>
      <c r="E328" s="76"/>
      <c r="F328" s="76"/>
      <c r="G328" s="76"/>
      <c r="H328" s="76"/>
      <c r="I328" s="76"/>
      <c r="J328" s="76"/>
      <c r="K328"/>
      <c r="L328"/>
      <c r="M328"/>
      <c r="N328" s="16"/>
      <c r="O328" s="12"/>
      <c r="U328" s="2"/>
      <c r="V328" s="1"/>
      <c r="W328" s="1"/>
      <c r="X328" s="1"/>
      <c r="Y328" s="1"/>
    </row>
    <row r="329" spans="5:25" ht="12.75">
      <c r="E329" s="12" t="s">
        <v>162</v>
      </c>
      <c r="K329" s="139"/>
      <c r="L329" s="139">
        <f>L337+L341+L347+L352+L357+L360+L364+L368+L373+L376+L379+L383+L387+L392</f>
        <v>111360</v>
      </c>
      <c r="M329" s="139"/>
      <c r="N329" s="139">
        <f>N337+N341+N347+N352+N357+N360+N364+N368+N373+N376+N379+N383+N387+N392</f>
        <v>117550</v>
      </c>
      <c r="O329" s="12"/>
      <c r="U329" s="2"/>
      <c r="V329" s="1"/>
      <c r="W329" s="1"/>
      <c r="X329" s="1"/>
      <c r="Y329" s="1"/>
    </row>
    <row r="330" spans="5:25" ht="12.75">
      <c r="E330" s="12" t="s">
        <v>163</v>
      </c>
      <c r="K330" s="139"/>
      <c r="L330" s="139"/>
      <c r="M330" s="139"/>
      <c r="N330" s="139"/>
      <c r="O330" s="12"/>
      <c r="U330" s="2"/>
      <c r="V330" s="1"/>
      <c r="W330" s="1"/>
      <c r="X330" s="1"/>
      <c r="Y330" s="1"/>
    </row>
    <row r="331" spans="1:25" s="12" customFormat="1" ht="12.75">
      <c r="A331"/>
      <c r="B331"/>
      <c r="C331"/>
      <c r="D331" s="16"/>
      <c r="E331" s="12" t="s">
        <v>164</v>
      </c>
      <c r="F331"/>
      <c r="G331"/>
      <c r="H331"/>
      <c r="I331"/>
      <c r="J331"/>
      <c r="K331" s="226"/>
      <c r="L331" s="226"/>
      <c r="M331" s="226"/>
      <c r="N331" s="226"/>
      <c r="U331" s="14"/>
      <c r="V331" s="135"/>
      <c r="W331" s="135"/>
      <c r="X331" s="135"/>
      <c r="Y331" s="135"/>
    </row>
    <row r="332" spans="1:25" s="112" customFormat="1" ht="12.75">
      <c r="A332"/>
      <c r="B332"/>
      <c r="C332"/>
      <c r="D332" s="16"/>
      <c r="E332" s="12" t="s">
        <v>165</v>
      </c>
      <c r="F332"/>
      <c r="G332"/>
      <c r="H332"/>
      <c r="I332"/>
      <c r="J332"/>
      <c r="K332" s="233"/>
      <c r="L332" s="233"/>
      <c r="M332" s="233"/>
      <c r="N332" s="233"/>
      <c r="U332" s="114"/>
      <c r="V332" s="141"/>
      <c r="W332" s="141"/>
      <c r="X332" s="141"/>
      <c r="Y332" s="141"/>
    </row>
    <row r="333" spans="5:25" ht="12.75">
      <c r="E333" s="12"/>
      <c r="K333" s="139"/>
      <c r="L333" s="139"/>
      <c r="M333" s="139"/>
      <c r="N333" s="139"/>
      <c r="O333" s="109"/>
      <c r="P333" s="76"/>
      <c r="Q333" s="76"/>
      <c r="R333" s="76"/>
      <c r="S333" s="76"/>
      <c r="T333" s="76"/>
      <c r="U333" s="88"/>
      <c r="V333" s="189"/>
      <c r="W333" s="189"/>
      <c r="X333" s="189"/>
      <c r="Y333" s="189"/>
    </row>
    <row r="334" spans="1:25" ht="12.75" customHeight="1">
      <c r="A334" s="193"/>
      <c r="B334" s="193"/>
      <c r="C334" s="193"/>
      <c r="D334" s="198"/>
      <c r="E334" s="146" t="s">
        <v>166</v>
      </c>
      <c r="F334" s="193"/>
      <c r="G334" s="193"/>
      <c r="H334" s="193"/>
      <c r="I334" s="193"/>
      <c r="J334" s="193"/>
      <c r="K334" s="224"/>
      <c r="L334" s="224"/>
      <c r="M334" s="224"/>
      <c r="N334" s="224"/>
      <c r="O334" s="314"/>
      <c r="P334" s="314"/>
      <c r="Q334" s="314"/>
      <c r="R334" s="314"/>
      <c r="S334" s="314"/>
      <c r="T334" s="76"/>
      <c r="U334" s="88"/>
      <c r="V334" s="189"/>
      <c r="W334" s="189"/>
      <c r="X334" s="189"/>
      <c r="Y334" s="189"/>
    </row>
    <row r="335" spans="1:25" s="12" customFormat="1" ht="12.75">
      <c r="A335" s="193"/>
      <c r="B335" s="193"/>
      <c r="C335" s="193"/>
      <c r="D335" s="198"/>
      <c r="E335" s="146" t="s">
        <v>167</v>
      </c>
      <c r="F335" s="193"/>
      <c r="G335" s="193"/>
      <c r="H335" s="193"/>
      <c r="I335" s="193"/>
      <c r="J335" s="193"/>
      <c r="K335" s="328"/>
      <c r="L335" s="328"/>
      <c r="M335" s="328"/>
      <c r="N335" s="328"/>
      <c r="O335" s="109"/>
      <c r="P335" s="109"/>
      <c r="Q335" s="318"/>
      <c r="R335" s="318"/>
      <c r="S335" s="109"/>
      <c r="T335" s="109"/>
      <c r="U335" s="109"/>
      <c r="V335" s="151"/>
      <c r="W335" s="151"/>
      <c r="X335" s="151"/>
      <c r="Y335" s="151"/>
    </row>
    <row r="336" spans="1:25" ht="12.75">
      <c r="A336" s="193"/>
      <c r="B336" s="193"/>
      <c r="C336" s="193"/>
      <c r="D336" s="198"/>
      <c r="E336" s="193" t="s">
        <v>168</v>
      </c>
      <c r="F336" s="193"/>
      <c r="G336" s="193"/>
      <c r="H336" s="193"/>
      <c r="I336" s="193"/>
      <c r="J336" s="193"/>
      <c r="K336" s="224"/>
      <c r="L336" s="224"/>
      <c r="M336" s="224"/>
      <c r="N336" s="224"/>
      <c r="O336" s="76"/>
      <c r="P336" s="76"/>
      <c r="Q336" s="76"/>
      <c r="R336" s="76"/>
      <c r="S336" s="76"/>
      <c r="T336" s="76"/>
      <c r="U336" s="180"/>
      <c r="V336" s="228"/>
      <c r="W336" s="228"/>
      <c r="X336" s="228"/>
      <c r="Y336" s="228"/>
    </row>
    <row r="337" spans="1:25" ht="12.75">
      <c r="A337" s="193"/>
      <c r="B337" s="193"/>
      <c r="C337" s="193"/>
      <c r="D337" s="173">
        <v>3</v>
      </c>
      <c r="E337" s="193" t="s">
        <v>45</v>
      </c>
      <c r="F337" s="193"/>
      <c r="G337" s="193"/>
      <c r="H337" s="193"/>
      <c r="I337" s="193"/>
      <c r="J337" s="193"/>
      <c r="K337" s="149"/>
      <c r="L337" s="149">
        <f>L338</f>
        <v>2500</v>
      </c>
      <c r="M337" s="149"/>
      <c r="N337" s="149">
        <f>N338</f>
        <v>2600</v>
      </c>
      <c r="O337" s="76"/>
      <c r="P337" s="76"/>
      <c r="Q337" s="76"/>
      <c r="R337" s="76"/>
      <c r="S337" s="76"/>
      <c r="T337" s="76"/>
      <c r="U337" s="88"/>
      <c r="V337" s="223"/>
      <c r="W337" s="223"/>
      <c r="X337" s="223"/>
      <c r="Y337" s="223"/>
    </row>
    <row r="338" spans="1:25" ht="12.75">
      <c r="A338" s="193"/>
      <c r="B338" s="193"/>
      <c r="C338" s="193"/>
      <c r="D338" s="173">
        <v>38</v>
      </c>
      <c r="E338" s="193" t="s">
        <v>82</v>
      </c>
      <c r="F338" s="193"/>
      <c r="G338" s="193"/>
      <c r="H338" s="193"/>
      <c r="I338" s="193"/>
      <c r="J338" s="193"/>
      <c r="K338" s="224"/>
      <c r="L338" s="224">
        <v>2500</v>
      </c>
      <c r="M338" s="224"/>
      <c r="N338" s="224">
        <v>2600</v>
      </c>
      <c r="O338" s="76"/>
      <c r="P338" s="76"/>
      <c r="Q338" s="76"/>
      <c r="R338" s="76"/>
      <c r="S338" s="76"/>
      <c r="T338" s="76"/>
      <c r="U338" s="88"/>
      <c r="V338" s="223"/>
      <c r="W338" s="223"/>
      <c r="X338" s="223"/>
      <c r="Y338" s="223"/>
    </row>
    <row r="339" spans="1:25" ht="12.75" customHeight="1">
      <c r="A339" s="193"/>
      <c r="B339" s="193"/>
      <c r="C339" s="193"/>
      <c r="D339" s="198"/>
      <c r="E339" s="193"/>
      <c r="F339" s="193"/>
      <c r="G339" s="193"/>
      <c r="H339" s="193"/>
      <c r="I339" s="193"/>
      <c r="J339" s="193"/>
      <c r="K339" s="224"/>
      <c r="L339" s="224"/>
      <c r="M339" s="224"/>
      <c r="N339" s="164"/>
      <c r="O339" s="330"/>
      <c r="P339" s="330"/>
      <c r="Q339" s="330"/>
      <c r="R339" s="330"/>
      <c r="S339" s="330"/>
      <c r="T339" s="76"/>
      <c r="U339" s="70"/>
      <c r="V339" s="167"/>
      <c r="W339" s="167"/>
      <c r="X339" s="167"/>
      <c r="Y339" s="167"/>
    </row>
    <row r="340" spans="1:25" ht="12.75" customHeight="1">
      <c r="A340" s="193"/>
      <c r="B340" s="193"/>
      <c r="C340" s="193"/>
      <c r="D340" s="198"/>
      <c r="E340" s="208" t="s">
        <v>241</v>
      </c>
      <c r="F340" s="193"/>
      <c r="G340" s="193"/>
      <c r="H340" s="193"/>
      <c r="I340" s="193"/>
      <c r="J340" s="193"/>
      <c r="K340" s="224"/>
      <c r="L340" s="224"/>
      <c r="M340" s="224"/>
      <c r="N340" s="164"/>
      <c r="O340" s="313"/>
      <c r="P340" s="313"/>
      <c r="Q340" s="313"/>
      <c r="R340" s="313"/>
      <c r="S340" s="313"/>
      <c r="T340" s="76"/>
      <c r="U340" s="70"/>
      <c r="V340" s="189"/>
      <c r="W340" s="189"/>
      <c r="X340" s="189"/>
      <c r="Y340" s="189"/>
    </row>
    <row r="341" spans="1:25" ht="12.75" customHeight="1">
      <c r="A341" s="193"/>
      <c r="B341" s="193"/>
      <c r="C341" s="193"/>
      <c r="D341" s="173">
        <v>3</v>
      </c>
      <c r="E341" s="209" t="s">
        <v>45</v>
      </c>
      <c r="F341" s="193"/>
      <c r="G341" s="193"/>
      <c r="H341" s="193"/>
      <c r="I341" s="193"/>
      <c r="J341" s="193"/>
      <c r="K341" s="149"/>
      <c r="L341" s="149">
        <f>L342</f>
        <v>1000</v>
      </c>
      <c r="M341" s="149"/>
      <c r="N341" s="149">
        <f>N342</f>
        <v>1000</v>
      </c>
      <c r="O341" s="76"/>
      <c r="P341" s="104"/>
      <c r="Q341" s="104"/>
      <c r="R341" s="104"/>
      <c r="S341" s="104"/>
      <c r="T341" s="76"/>
      <c r="U341" s="161"/>
      <c r="V341" s="223"/>
      <c r="W341" s="223"/>
      <c r="X341" s="223"/>
      <c r="Y341" s="223"/>
    </row>
    <row r="342" spans="1:25" ht="12.75" customHeight="1">
      <c r="A342" s="193"/>
      <c r="B342" s="193"/>
      <c r="C342" s="193"/>
      <c r="D342" s="173">
        <v>32</v>
      </c>
      <c r="E342" s="209" t="s">
        <v>50</v>
      </c>
      <c r="F342" s="193"/>
      <c r="G342" s="193"/>
      <c r="H342" s="193"/>
      <c r="I342" s="193"/>
      <c r="J342" s="193"/>
      <c r="K342" s="224"/>
      <c r="L342" s="224">
        <v>1000</v>
      </c>
      <c r="M342" s="224"/>
      <c r="N342" s="164">
        <v>1000</v>
      </c>
      <c r="O342" s="76"/>
      <c r="P342" s="104"/>
      <c r="Q342" s="104"/>
      <c r="R342" s="104"/>
      <c r="S342" s="104"/>
      <c r="T342" s="76"/>
      <c r="U342" s="70"/>
      <c r="V342" s="223"/>
      <c r="W342" s="223"/>
      <c r="X342" s="223"/>
      <c r="Y342" s="223"/>
    </row>
    <row r="343" spans="1:25" ht="12.75" customHeight="1">
      <c r="A343" s="193"/>
      <c r="B343" s="193"/>
      <c r="C343" s="193"/>
      <c r="D343" s="198"/>
      <c r="E343" s="209"/>
      <c r="F343" s="193"/>
      <c r="G343" s="193"/>
      <c r="H343" s="193"/>
      <c r="I343" s="193"/>
      <c r="J343" s="193"/>
      <c r="K343" s="224"/>
      <c r="L343" s="224"/>
      <c r="M343" s="224"/>
      <c r="N343" s="164"/>
      <c r="O343" s="76"/>
      <c r="P343" s="104"/>
      <c r="Q343" s="104"/>
      <c r="R343" s="104"/>
      <c r="S343" s="104"/>
      <c r="T343" s="76"/>
      <c r="U343" s="70"/>
      <c r="V343" s="223"/>
      <c r="W343" s="223"/>
      <c r="X343" s="223"/>
      <c r="Y343" s="223"/>
    </row>
    <row r="344" spans="1:25" ht="12.75" customHeight="1">
      <c r="A344" s="193"/>
      <c r="B344" s="193"/>
      <c r="C344" s="193"/>
      <c r="D344" s="198"/>
      <c r="E344" s="146" t="s">
        <v>169</v>
      </c>
      <c r="F344" s="193"/>
      <c r="G344" s="193"/>
      <c r="H344" s="193"/>
      <c r="I344" s="193"/>
      <c r="J344" s="193"/>
      <c r="K344" s="224"/>
      <c r="L344" s="224"/>
      <c r="M344" s="224"/>
      <c r="N344" s="164"/>
      <c r="O344" s="105"/>
      <c r="P344" s="104"/>
      <c r="Q344" s="104"/>
      <c r="R344" s="104"/>
      <c r="S344" s="104"/>
      <c r="T344" s="76"/>
      <c r="U344" s="70"/>
      <c r="V344" s="223"/>
      <c r="W344" s="223"/>
      <c r="X344" s="223"/>
      <c r="Y344" s="223"/>
    </row>
    <row r="345" spans="1:25" ht="12.75" customHeight="1">
      <c r="A345" s="193"/>
      <c r="B345" s="193"/>
      <c r="C345" s="193"/>
      <c r="D345" s="198"/>
      <c r="E345" s="146" t="s">
        <v>170</v>
      </c>
      <c r="F345" s="193"/>
      <c r="G345" s="193"/>
      <c r="H345" s="193"/>
      <c r="I345" s="193"/>
      <c r="J345" s="193"/>
      <c r="K345" s="224"/>
      <c r="L345" s="224"/>
      <c r="M345" s="224"/>
      <c r="N345" s="164"/>
      <c r="O345" s="74"/>
      <c r="P345" s="104"/>
      <c r="Q345" s="104"/>
      <c r="R345" s="104"/>
      <c r="S345" s="104"/>
      <c r="T345" s="76"/>
      <c r="U345" s="70"/>
      <c r="V345" s="189"/>
      <c r="W345" s="189"/>
      <c r="X345" s="189"/>
      <c r="Y345" s="189"/>
    </row>
    <row r="346" spans="1:25" ht="12.75" customHeight="1">
      <c r="A346" s="193"/>
      <c r="B346" s="193"/>
      <c r="C346" s="193"/>
      <c r="D346" s="198"/>
      <c r="E346" s="193" t="s">
        <v>171</v>
      </c>
      <c r="F346" s="193"/>
      <c r="G346" s="193"/>
      <c r="H346" s="193"/>
      <c r="I346" s="193"/>
      <c r="J346" s="193"/>
      <c r="K346" s="224"/>
      <c r="L346" s="224"/>
      <c r="M346" s="224"/>
      <c r="N346" s="164"/>
      <c r="O346" s="74"/>
      <c r="P346" s="104"/>
      <c r="Q346" s="104"/>
      <c r="R346" s="104"/>
      <c r="S346" s="104"/>
      <c r="T346" s="76"/>
      <c r="U346" s="70"/>
      <c r="V346" s="189"/>
      <c r="W346" s="189"/>
      <c r="X346" s="189"/>
      <c r="Y346" s="189"/>
    </row>
    <row r="347" spans="1:25" ht="12.75" customHeight="1">
      <c r="A347" s="193"/>
      <c r="B347" s="193"/>
      <c r="C347" s="193"/>
      <c r="D347" s="173">
        <v>3</v>
      </c>
      <c r="E347" s="193" t="s">
        <v>45</v>
      </c>
      <c r="F347" s="193"/>
      <c r="G347" s="193"/>
      <c r="H347" s="184"/>
      <c r="I347" s="193"/>
      <c r="J347" s="193"/>
      <c r="K347" s="149"/>
      <c r="L347" s="149">
        <f>L348</f>
        <v>520</v>
      </c>
      <c r="M347" s="149"/>
      <c r="N347" s="149">
        <f>N348</f>
        <v>550</v>
      </c>
      <c r="O347" s="103"/>
      <c r="P347" s="104"/>
      <c r="Q347" s="104"/>
      <c r="R347" s="104"/>
      <c r="S347" s="104"/>
      <c r="T347" s="76"/>
      <c r="U347" s="161"/>
      <c r="V347" s="228"/>
      <c r="W347" s="228"/>
      <c r="X347" s="228"/>
      <c r="Y347" s="228"/>
    </row>
    <row r="348" spans="1:25" ht="12.75" customHeight="1">
      <c r="A348" s="193"/>
      <c r="B348" s="193"/>
      <c r="C348" s="193"/>
      <c r="D348" s="173">
        <v>38</v>
      </c>
      <c r="E348" s="193" t="s">
        <v>82</v>
      </c>
      <c r="F348" s="193"/>
      <c r="G348" s="193"/>
      <c r="H348" s="157"/>
      <c r="I348" s="193"/>
      <c r="J348" s="193"/>
      <c r="K348" s="224"/>
      <c r="L348" s="224">
        <v>520</v>
      </c>
      <c r="M348" s="224"/>
      <c r="N348" s="164">
        <v>550</v>
      </c>
      <c r="O348" s="103"/>
      <c r="P348" s="104"/>
      <c r="Q348" s="104"/>
      <c r="R348" s="104"/>
      <c r="S348" s="104"/>
      <c r="T348" s="76"/>
      <c r="U348" s="70"/>
      <c r="V348" s="223"/>
      <c r="W348" s="223"/>
      <c r="X348" s="223"/>
      <c r="Y348" s="223"/>
    </row>
    <row r="349" spans="1:25" ht="12.75" customHeight="1">
      <c r="A349" s="193"/>
      <c r="B349" s="193"/>
      <c r="C349" s="193"/>
      <c r="D349" s="198"/>
      <c r="E349" s="193"/>
      <c r="F349" s="193"/>
      <c r="G349" s="193"/>
      <c r="H349" s="193"/>
      <c r="I349" s="193"/>
      <c r="J349" s="193"/>
      <c r="K349" s="224"/>
      <c r="L349" s="224"/>
      <c r="M349" s="224"/>
      <c r="N349" s="164"/>
      <c r="O349" s="103"/>
      <c r="P349" s="104"/>
      <c r="Q349" s="104"/>
      <c r="R349" s="104"/>
      <c r="S349" s="104"/>
      <c r="T349" s="76"/>
      <c r="U349" s="70"/>
      <c r="V349" s="223"/>
      <c r="W349" s="223"/>
      <c r="X349" s="223"/>
      <c r="Y349" s="223"/>
    </row>
    <row r="350" spans="1:25" ht="12.75" customHeight="1">
      <c r="A350" s="193"/>
      <c r="B350" s="193"/>
      <c r="C350" s="193"/>
      <c r="D350" s="198"/>
      <c r="E350" s="146" t="s">
        <v>242</v>
      </c>
      <c r="F350" s="193"/>
      <c r="G350" s="193"/>
      <c r="H350" s="193"/>
      <c r="I350" s="193"/>
      <c r="J350" s="193"/>
      <c r="K350" s="224"/>
      <c r="L350" s="224"/>
      <c r="M350" s="224"/>
      <c r="N350" s="164"/>
      <c r="O350" s="103"/>
      <c r="P350" s="104"/>
      <c r="Q350" s="104"/>
      <c r="R350" s="104"/>
      <c r="S350" s="104"/>
      <c r="T350" s="76"/>
      <c r="U350" s="70"/>
      <c r="V350" s="223"/>
      <c r="W350" s="223"/>
      <c r="X350" s="223"/>
      <c r="Y350" s="223"/>
    </row>
    <row r="351" spans="1:25" ht="12.75" customHeight="1">
      <c r="A351" s="193"/>
      <c r="B351" s="193"/>
      <c r="C351" s="193"/>
      <c r="D351" s="198"/>
      <c r="E351" s="193" t="s">
        <v>172</v>
      </c>
      <c r="F351" s="193"/>
      <c r="G351" s="193"/>
      <c r="H351" s="184"/>
      <c r="I351" s="193"/>
      <c r="J351" s="193"/>
      <c r="K351" s="224"/>
      <c r="L351" s="224"/>
      <c r="M351" s="224"/>
      <c r="N351" s="164"/>
      <c r="O351" s="103"/>
      <c r="P351" s="104"/>
      <c r="Q351" s="104"/>
      <c r="R351" s="104"/>
      <c r="S351" s="104"/>
      <c r="T351" s="76"/>
      <c r="U351" s="70"/>
      <c r="V351" s="223"/>
      <c r="W351" s="223"/>
      <c r="X351" s="223"/>
      <c r="Y351" s="223"/>
    </row>
    <row r="352" spans="1:26" ht="12.75" customHeight="1">
      <c r="A352" s="193"/>
      <c r="B352" s="193"/>
      <c r="C352" s="193"/>
      <c r="D352" s="173">
        <v>3</v>
      </c>
      <c r="E352" s="193" t="s">
        <v>45</v>
      </c>
      <c r="F352" s="193"/>
      <c r="G352" s="193"/>
      <c r="H352" s="157"/>
      <c r="I352" s="193"/>
      <c r="J352" s="193"/>
      <c r="K352" s="149"/>
      <c r="L352" s="149">
        <f>L353</f>
        <v>8800</v>
      </c>
      <c r="M352" s="149"/>
      <c r="N352" s="149">
        <f>N353</f>
        <v>9200</v>
      </c>
      <c r="O352" s="103"/>
      <c r="P352" s="104"/>
      <c r="Q352" s="104"/>
      <c r="R352" s="104"/>
      <c r="S352" s="104"/>
      <c r="T352" s="76"/>
      <c r="U352" s="70"/>
      <c r="V352" s="223"/>
      <c r="W352" s="223"/>
      <c r="X352" s="223"/>
      <c r="Y352" s="223"/>
      <c r="Z352" s="145"/>
    </row>
    <row r="353" spans="1:25" ht="12.75" customHeight="1">
      <c r="A353" s="193"/>
      <c r="B353" s="193"/>
      <c r="C353" s="193"/>
      <c r="D353" s="173">
        <v>38</v>
      </c>
      <c r="E353" s="193" t="s">
        <v>82</v>
      </c>
      <c r="F353" s="193"/>
      <c r="G353" s="193"/>
      <c r="H353" s="193"/>
      <c r="I353" s="193"/>
      <c r="J353" s="193"/>
      <c r="K353" s="224"/>
      <c r="L353" s="224">
        <v>8800</v>
      </c>
      <c r="M353" s="224"/>
      <c r="N353" s="164">
        <v>9200</v>
      </c>
      <c r="O353" s="74"/>
      <c r="P353" s="104"/>
      <c r="Q353" s="104"/>
      <c r="R353" s="104"/>
      <c r="S353" s="104"/>
      <c r="T353" s="76"/>
      <c r="U353" s="70"/>
      <c r="V353" s="189"/>
      <c r="W353" s="189"/>
      <c r="X353" s="189"/>
      <c r="Y353" s="189"/>
    </row>
    <row r="354" spans="1:25" ht="12.75" customHeight="1">
      <c r="A354" s="199"/>
      <c r="B354" s="199"/>
      <c r="C354" s="199"/>
      <c r="D354" s="212"/>
      <c r="E354" s="199"/>
      <c r="F354" s="199"/>
      <c r="G354" s="199"/>
      <c r="H354" s="199"/>
      <c r="I354" s="199"/>
      <c r="J354" s="199"/>
      <c r="K354" s="229"/>
      <c r="L354" s="229"/>
      <c r="M354" s="229"/>
      <c r="N354" s="213">
        <v>10</v>
      </c>
      <c r="O354" s="103"/>
      <c r="P354" s="104"/>
      <c r="Q354" s="104"/>
      <c r="R354" s="104"/>
      <c r="S354" s="104"/>
      <c r="T354" s="76"/>
      <c r="U354" s="70"/>
      <c r="V354" s="223"/>
      <c r="W354" s="223"/>
      <c r="X354" s="223"/>
      <c r="Y354" s="223"/>
    </row>
    <row r="355" spans="1:25" ht="12.75" customHeight="1">
      <c r="A355" s="203"/>
      <c r="B355" s="203"/>
      <c r="C355" s="203"/>
      <c r="D355" s="204"/>
      <c r="E355" s="234" t="s">
        <v>173</v>
      </c>
      <c r="F355" s="203"/>
      <c r="G355" s="235"/>
      <c r="H355" s="236"/>
      <c r="I355" s="203"/>
      <c r="J355" s="203"/>
      <c r="K355" s="232"/>
      <c r="L355" s="232"/>
      <c r="M355" s="232"/>
      <c r="N355" s="206"/>
      <c r="O355" s="103"/>
      <c r="P355" s="104"/>
      <c r="Q355" s="104"/>
      <c r="R355" s="104"/>
      <c r="S355" s="104"/>
      <c r="T355" s="76"/>
      <c r="U355" s="70"/>
      <c r="V355" s="223"/>
      <c r="W355" s="223"/>
      <c r="X355" s="223"/>
      <c r="Y355" s="223"/>
    </row>
    <row r="356" spans="1:25" ht="12.75" customHeight="1">
      <c r="A356" s="193"/>
      <c r="B356" s="193"/>
      <c r="C356" s="193"/>
      <c r="D356" s="198"/>
      <c r="E356" s="193" t="s">
        <v>174</v>
      </c>
      <c r="F356" s="193"/>
      <c r="G356" s="193"/>
      <c r="H356" s="157"/>
      <c r="I356" s="193"/>
      <c r="J356" s="193"/>
      <c r="K356" s="224"/>
      <c r="L356" s="224"/>
      <c r="M356" s="224"/>
      <c r="N356" s="164"/>
      <c r="O356" s="103"/>
      <c r="P356" s="104"/>
      <c r="Q356" s="104"/>
      <c r="R356" s="104"/>
      <c r="S356" s="104"/>
      <c r="T356" s="76"/>
      <c r="U356" s="70"/>
      <c r="V356" s="223"/>
      <c r="W356" s="223"/>
      <c r="X356" s="223"/>
      <c r="Y356" s="223"/>
    </row>
    <row r="357" spans="1:25" ht="12.75" customHeight="1">
      <c r="A357" s="193"/>
      <c r="B357" s="193"/>
      <c r="C357" s="193"/>
      <c r="D357" s="173">
        <v>3</v>
      </c>
      <c r="E357" s="193" t="s">
        <v>45</v>
      </c>
      <c r="F357" s="193"/>
      <c r="G357" s="193"/>
      <c r="H357" s="193"/>
      <c r="I357" s="193"/>
      <c r="J357" s="193"/>
      <c r="K357" s="149"/>
      <c r="L357" s="149">
        <f>L358</f>
        <v>520</v>
      </c>
      <c r="M357" s="149"/>
      <c r="N357" s="149">
        <f>N358</f>
        <v>550</v>
      </c>
      <c r="O357" s="103"/>
      <c r="P357" s="104"/>
      <c r="Q357" s="104"/>
      <c r="R357" s="104"/>
      <c r="S357" s="104"/>
      <c r="T357" s="76"/>
      <c r="U357" s="70"/>
      <c r="V357" s="223"/>
      <c r="W357" s="223"/>
      <c r="X357" s="223"/>
      <c r="Y357" s="223"/>
    </row>
    <row r="358" spans="1:25" ht="12.75" customHeight="1">
      <c r="A358" s="193"/>
      <c r="B358" s="193"/>
      <c r="C358" s="193"/>
      <c r="D358" s="173">
        <v>38</v>
      </c>
      <c r="E358" s="193" t="s">
        <v>82</v>
      </c>
      <c r="F358" s="193"/>
      <c r="G358" s="193"/>
      <c r="H358" s="193"/>
      <c r="I358" s="193"/>
      <c r="J358" s="193"/>
      <c r="K358" s="224"/>
      <c r="L358" s="224">
        <v>520</v>
      </c>
      <c r="M358" s="224"/>
      <c r="N358" s="164">
        <v>550</v>
      </c>
      <c r="O358" s="74"/>
      <c r="P358" s="104"/>
      <c r="Q358" s="104"/>
      <c r="R358" s="104"/>
      <c r="S358" s="104"/>
      <c r="T358" s="76"/>
      <c r="U358" s="70"/>
      <c r="V358" s="189"/>
      <c r="W358" s="189"/>
      <c r="X358" s="189"/>
      <c r="Y358" s="189"/>
    </row>
    <row r="359" spans="1:25" ht="12.75" customHeight="1">
      <c r="A359" s="193"/>
      <c r="B359" s="193"/>
      <c r="C359" s="193"/>
      <c r="D359" s="198"/>
      <c r="E359" s="193" t="s">
        <v>175</v>
      </c>
      <c r="F359" s="193"/>
      <c r="G359" s="193"/>
      <c r="H359" s="157"/>
      <c r="I359" s="193"/>
      <c r="J359" s="193"/>
      <c r="K359" s="224"/>
      <c r="L359" s="224"/>
      <c r="M359" s="224"/>
      <c r="N359" s="164"/>
      <c r="O359" s="103"/>
      <c r="P359" s="104"/>
      <c r="Q359" s="104"/>
      <c r="R359" s="104"/>
      <c r="S359" s="104"/>
      <c r="T359" s="76"/>
      <c r="U359" s="70"/>
      <c r="V359" s="223"/>
      <c r="W359" s="223"/>
      <c r="X359" s="223"/>
      <c r="Y359" s="223"/>
    </row>
    <row r="360" spans="1:25" ht="12.75" customHeight="1">
      <c r="A360" s="193"/>
      <c r="B360" s="193"/>
      <c r="C360" s="193"/>
      <c r="D360" s="173">
        <v>3</v>
      </c>
      <c r="E360" s="193" t="s">
        <v>45</v>
      </c>
      <c r="F360" s="193"/>
      <c r="G360" s="193"/>
      <c r="H360" s="157"/>
      <c r="I360" s="193"/>
      <c r="J360" s="193"/>
      <c r="K360" s="149"/>
      <c r="L360" s="149">
        <f>L361</f>
        <v>520</v>
      </c>
      <c r="M360" s="149"/>
      <c r="N360" s="149">
        <f>N361</f>
        <v>550</v>
      </c>
      <c r="O360" s="103"/>
      <c r="P360" s="104"/>
      <c r="Q360" s="104"/>
      <c r="R360" s="104"/>
      <c r="S360" s="104"/>
      <c r="T360" s="76"/>
      <c r="U360" s="70"/>
      <c r="V360" s="223"/>
      <c r="W360" s="223"/>
      <c r="X360" s="223"/>
      <c r="Y360" s="223"/>
    </row>
    <row r="361" spans="1:25" ht="12.75" customHeight="1">
      <c r="A361" s="193"/>
      <c r="B361" s="193"/>
      <c r="C361" s="193"/>
      <c r="D361" s="173">
        <v>38</v>
      </c>
      <c r="E361" s="193" t="s">
        <v>82</v>
      </c>
      <c r="F361" s="193"/>
      <c r="G361" s="193"/>
      <c r="H361" s="157"/>
      <c r="I361" s="193"/>
      <c r="J361" s="193"/>
      <c r="K361" s="224"/>
      <c r="L361" s="224">
        <v>520</v>
      </c>
      <c r="M361" s="224"/>
      <c r="N361" s="164">
        <v>550</v>
      </c>
      <c r="O361" s="103"/>
      <c r="P361" s="104"/>
      <c r="Q361" s="104"/>
      <c r="R361" s="104"/>
      <c r="S361" s="104"/>
      <c r="T361" s="76"/>
      <c r="U361" s="70"/>
      <c r="V361" s="223"/>
      <c r="W361" s="223"/>
      <c r="X361" s="223"/>
      <c r="Y361" s="223"/>
    </row>
    <row r="362" spans="1:25" ht="12.75" customHeight="1">
      <c r="A362" s="193"/>
      <c r="B362" s="193"/>
      <c r="C362" s="193"/>
      <c r="D362" s="198"/>
      <c r="E362" s="193"/>
      <c r="F362" s="193"/>
      <c r="G362" s="193"/>
      <c r="H362" s="157"/>
      <c r="I362" s="193"/>
      <c r="J362" s="193"/>
      <c r="K362" s="224"/>
      <c r="L362" s="224"/>
      <c r="M362" s="224"/>
      <c r="N362" s="164"/>
      <c r="O362" s="74"/>
      <c r="P362" s="104"/>
      <c r="Q362" s="104"/>
      <c r="R362" s="104"/>
      <c r="S362" s="104"/>
      <c r="T362" s="76"/>
      <c r="U362" s="70"/>
      <c r="V362" s="189"/>
      <c r="W362" s="189"/>
      <c r="X362" s="189"/>
      <c r="Y362" s="189"/>
    </row>
    <row r="363" spans="1:25" ht="12.75" customHeight="1">
      <c r="A363" s="193"/>
      <c r="B363" s="193"/>
      <c r="C363" s="193"/>
      <c r="D363" s="198"/>
      <c r="E363" s="146" t="s">
        <v>243</v>
      </c>
      <c r="F363" s="193"/>
      <c r="G363" s="193"/>
      <c r="H363" s="157"/>
      <c r="I363" s="193"/>
      <c r="J363" s="193"/>
      <c r="K363" s="224"/>
      <c r="L363" s="224"/>
      <c r="M363" s="224"/>
      <c r="N363" s="164"/>
      <c r="O363" s="76"/>
      <c r="P363" s="104"/>
      <c r="Q363" s="104"/>
      <c r="R363" s="104"/>
      <c r="S363" s="104"/>
      <c r="T363" s="76"/>
      <c r="U363" s="161"/>
      <c r="V363" s="228"/>
      <c r="W363" s="228"/>
      <c r="X363" s="228"/>
      <c r="Y363" s="228"/>
    </row>
    <row r="364" spans="1:25" ht="12.75" customHeight="1">
      <c r="A364" s="193"/>
      <c r="B364" s="193"/>
      <c r="C364" s="193"/>
      <c r="D364" s="173">
        <v>3</v>
      </c>
      <c r="E364" s="176" t="s">
        <v>45</v>
      </c>
      <c r="F364" s="193"/>
      <c r="G364" s="193"/>
      <c r="H364" s="157"/>
      <c r="I364" s="193"/>
      <c r="J364" s="193"/>
      <c r="K364" s="149"/>
      <c r="L364" s="149">
        <f>L365</f>
        <v>500</v>
      </c>
      <c r="M364" s="149"/>
      <c r="N364" s="149">
        <f>N365</f>
        <v>1000</v>
      </c>
      <c r="O364" s="76"/>
      <c r="P364" s="104"/>
      <c r="Q364" s="104"/>
      <c r="R364" s="104"/>
      <c r="S364" s="104"/>
      <c r="T364" s="76"/>
      <c r="U364" s="70"/>
      <c r="V364" s="223"/>
      <c r="W364" s="223"/>
      <c r="X364" s="223"/>
      <c r="Y364" s="223"/>
    </row>
    <row r="365" spans="1:25" ht="12.75" customHeight="1">
      <c r="A365" s="193"/>
      <c r="B365" s="193"/>
      <c r="C365" s="157"/>
      <c r="D365" s="153">
        <v>37</v>
      </c>
      <c r="E365" s="327" t="s">
        <v>229</v>
      </c>
      <c r="F365" s="327"/>
      <c r="G365" s="327"/>
      <c r="H365" s="327"/>
      <c r="I365" s="327"/>
      <c r="J365" s="327"/>
      <c r="K365" s="224"/>
      <c r="L365" s="224">
        <v>500</v>
      </c>
      <c r="M365" s="224"/>
      <c r="N365" s="164">
        <v>1000</v>
      </c>
      <c r="O365" s="76"/>
      <c r="P365" s="104"/>
      <c r="Q365" s="104"/>
      <c r="R365" s="104"/>
      <c r="S365" s="104"/>
      <c r="T365" s="76"/>
      <c r="U365" s="70"/>
      <c r="V365" s="223"/>
      <c r="W365" s="223"/>
      <c r="X365" s="223"/>
      <c r="Y365" s="223"/>
    </row>
    <row r="366" spans="1:25" ht="12.75" customHeight="1">
      <c r="A366" s="193"/>
      <c r="B366" s="193"/>
      <c r="C366" s="193"/>
      <c r="D366" s="198"/>
      <c r="E366" s="176"/>
      <c r="F366" s="193"/>
      <c r="G366" s="193"/>
      <c r="H366" s="157"/>
      <c r="I366" s="193"/>
      <c r="J366" s="193"/>
      <c r="K366" s="224"/>
      <c r="L366" s="224"/>
      <c r="M366" s="224"/>
      <c r="N366" s="164"/>
      <c r="O366" s="105"/>
      <c r="P366" s="104"/>
      <c r="Q366" s="104"/>
      <c r="R366" s="104"/>
      <c r="S366" s="104"/>
      <c r="T366" s="76"/>
      <c r="U366" s="70"/>
      <c r="V366" s="223"/>
      <c r="W366" s="223"/>
      <c r="X366" s="223"/>
      <c r="Y366" s="223"/>
    </row>
    <row r="367" spans="1:25" ht="12.75" customHeight="1">
      <c r="A367" s="193"/>
      <c r="B367" s="193"/>
      <c r="C367" s="193"/>
      <c r="D367" s="198"/>
      <c r="E367" s="146" t="s">
        <v>176</v>
      </c>
      <c r="F367" s="193"/>
      <c r="G367" s="193"/>
      <c r="H367" s="157"/>
      <c r="I367" s="193"/>
      <c r="J367" s="193"/>
      <c r="K367" s="193"/>
      <c r="L367" s="224"/>
      <c r="M367" s="224"/>
      <c r="N367" s="164"/>
      <c r="O367" s="74"/>
      <c r="P367" s="104"/>
      <c r="Q367" s="104"/>
      <c r="R367" s="104"/>
      <c r="S367" s="104"/>
      <c r="T367" s="76"/>
      <c r="U367" s="70"/>
      <c r="V367" s="189"/>
      <c r="W367" s="189"/>
      <c r="X367" s="189"/>
      <c r="Y367" s="189"/>
    </row>
    <row r="368" spans="1:25" ht="12.75" customHeight="1">
      <c r="A368" s="193"/>
      <c r="B368" s="193"/>
      <c r="C368" s="193"/>
      <c r="D368" s="173">
        <v>3</v>
      </c>
      <c r="E368" s="176" t="s">
        <v>45</v>
      </c>
      <c r="F368" s="193"/>
      <c r="G368" s="193"/>
      <c r="H368" s="157"/>
      <c r="I368" s="193"/>
      <c r="J368" s="193"/>
      <c r="K368" s="211"/>
      <c r="L368" s="149">
        <f>L369</f>
        <v>8900</v>
      </c>
      <c r="M368" s="149"/>
      <c r="N368" s="149">
        <f>N369</f>
        <v>9300</v>
      </c>
      <c r="O368" s="105"/>
      <c r="P368" s="104"/>
      <c r="Q368" s="104"/>
      <c r="R368" s="104"/>
      <c r="S368" s="104"/>
      <c r="T368" s="76"/>
      <c r="U368" s="161"/>
      <c r="V368" s="228"/>
      <c r="W368" s="228"/>
      <c r="X368" s="228"/>
      <c r="Y368" s="228"/>
    </row>
    <row r="369" spans="1:25" ht="12.75" customHeight="1">
      <c r="A369" s="193"/>
      <c r="B369" s="193"/>
      <c r="C369" s="157"/>
      <c r="D369" s="153">
        <v>37</v>
      </c>
      <c r="E369" s="327" t="s">
        <v>229</v>
      </c>
      <c r="F369" s="327"/>
      <c r="G369" s="327"/>
      <c r="H369" s="327"/>
      <c r="I369" s="327"/>
      <c r="J369" s="327"/>
      <c r="K369" s="193"/>
      <c r="L369" s="224">
        <v>8900</v>
      </c>
      <c r="M369" s="224"/>
      <c r="N369" s="164">
        <v>9300</v>
      </c>
      <c r="O369" s="105"/>
      <c r="P369" s="104"/>
      <c r="Q369" s="104"/>
      <c r="R369" s="104"/>
      <c r="S369" s="104"/>
      <c r="T369" s="76"/>
      <c r="U369" s="70"/>
      <c r="V369" s="223"/>
      <c r="W369" s="223"/>
      <c r="X369" s="223"/>
      <c r="Y369" s="223"/>
    </row>
    <row r="370" spans="1:25" ht="12.75" customHeight="1">
      <c r="A370" s="193"/>
      <c r="B370" s="193"/>
      <c r="C370" s="193"/>
      <c r="D370" s="198"/>
      <c r="E370" s="176"/>
      <c r="F370" s="193"/>
      <c r="G370" s="193"/>
      <c r="H370" s="157"/>
      <c r="I370" s="193"/>
      <c r="J370" s="193"/>
      <c r="K370" s="193"/>
      <c r="L370" s="224"/>
      <c r="M370" s="224"/>
      <c r="N370" s="164"/>
      <c r="O370" s="105"/>
      <c r="P370" s="104"/>
      <c r="Q370" s="104"/>
      <c r="R370" s="104"/>
      <c r="S370" s="104"/>
      <c r="T370" s="76"/>
      <c r="U370" s="70"/>
      <c r="V370" s="223"/>
      <c r="W370" s="223"/>
      <c r="X370" s="223"/>
      <c r="Y370" s="223"/>
    </row>
    <row r="371" spans="1:25" ht="12.75" customHeight="1">
      <c r="A371" s="193"/>
      <c r="B371" s="193"/>
      <c r="C371" s="193"/>
      <c r="D371" s="198"/>
      <c r="E371" s="146" t="s">
        <v>177</v>
      </c>
      <c r="F371" s="193"/>
      <c r="G371" s="193"/>
      <c r="H371" s="157"/>
      <c r="I371" s="193"/>
      <c r="J371" s="193"/>
      <c r="K371" s="193"/>
      <c r="L371" s="224"/>
      <c r="M371" s="224"/>
      <c r="N371" s="164"/>
      <c r="O371" s="105"/>
      <c r="P371" s="104"/>
      <c r="Q371" s="104"/>
      <c r="R371" s="104"/>
      <c r="S371" s="104"/>
      <c r="T371" s="76"/>
      <c r="U371" s="70"/>
      <c r="V371" s="223"/>
      <c r="W371" s="223"/>
      <c r="X371" s="223"/>
      <c r="Y371" s="223"/>
    </row>
    <row r="372" spans="1:25" ht="12.75" customHeight="1">
      <c r="A372" s="193"/>
      <c r="B372" s="193"/>
      <c r="C372" s="193"/>
      <c r="D372" s="198"/>
      <c r="E372" s="193" t="s">
        <v>178</v>
      </c>
      <c r="F372" s="193"/>
      <c r="G372" s="193"/>
      <c r="H372" s="193"/>
      <c r="I372" s="193"/>
      <c r="J372" s="193"/>
      <c r="K372" s="193"/>
      <c r="L372" s="224"/>
      <c r="M372" s="224"/>
      <c r="N372" s="164"/>
      <c r="O372" s="105"/>
      <c r="P372" s="104"/>
      <c r="Q372" s="104"/>
      <c r="R372" s="104"/>
      <c r="S372" s="104"/>
      <c r="T372" s="76"/>
      <c r="U372" s="70"/>
      <c r="V372" s="223"/>
      <c r="W372" s="223"/>
      <c r="X372" s="223"/>
      <c r="Y372" s="223"/>
    </row>
    <row r="373" spans="1:25" ht="12.75" customHeight="1">
      <c r="A373" s="193"/>
      <c r="B373" s="193"/>
      <c r="C373" s="193"/>
      <c r="D373" s="173">
        <v>3</v>
      </c>
      <c r="E373" s="193" t="s">
        <v>45</v>
      </c>
      <c r="F373" s="193"/>
      <c r="G373" s="193"/>
      <c r="H373" s="193"/>
      <c r="I373" s="193"/>
      <c r="J373" s="193"/>
      <c r="K373" s="211"/>
      <c r="L373" s="149">
        <f>L374</f>
        <v>30400</v>
      </c>
      <c r="M373" s="149"/>
      <c r="N373" s="149">
        <f>N374</f>
        <v>32000</v>
      </c>
      <c r="O373" s="105"/>
      <c r="P373" s="104"/>
      <c r="Q373" s="104"/>
      <c r="R373" s="104"/>
      <c r="S373" s="104"/>
      <c r="T373" s="76"/>
      <c r="U373" s="70"/>
      <c r="V373" s="223"/>
      <c r="W373" s="223"/>
      <c r="X373" s="223"/>
      <c r="Y373" s="223"/>
    </row>
    <row r="374" spans="1:25" ht="12.75" customHeight="1">
      <c r="A374" s="193"/>
      <c r="B374" s="193"/>
      <c r="C374" s="157"/>
      <c r="D374" s="153">
        <v>37</v>
      </c>
      <c r="E374" s="326" t="s">
        <v>229</v>
      </c>
      <c r="F374" s="326"/>
      <c r="G374" s="326"/>
      <c r="H374" s="326"/>
      <c r="I374" s="326"/>
      <c r="J374" s="326"/>
      <c r="K374" s="193"/>
      <c r="L374" s="224">
        <v>30400</v>
      </c>
      <c r="M374" s="224"/>
      <c r="N374" s="164">
        <v>32000</v>
      </c>
      <c r="O374" s="105"/>
      <c r="P374" s="104"/>
      <c r="Q374" s="104"/>
      <c r="R374" s="104"/>
      <c r="S374" s="104"/>
      <c r="T374" s="76"/>
      <c r="U374" s="70"/>
      <c r="V374" s="223"/>
      <c r="W374" s="223"/>
      <c r="X374" s="223"/>
      <c r="Y374" s="223"/>
    </row>
    <row r="375" spans="1:25" ht="12.75">
      <c r="A375" s="193"/>
      <c r="B375" s="193"/>
      <c r="C375" s="193"/>
      <c r="D375" s="198"/>
      <c r="E375" s="193" t="s">
        <v>180</v>
      </c>
      <c r="F375" s="193"/>
      <c r="G375" s="193"/>
      <c r="H375" s="193"/>
      <c r="I375" s="193"/>
      <c r="J375" s="193"/>
      <c r="K375" s="193"/>
      <c r="L375" s="224"/>
      <c r="M375" s="224"/>
      <c r="N375" s="164"/>
      <c r="O375" s="103"/>
      <c r="P375" s="104"/>
      <c r="Q375" s="104"/>
      <c r="R375" s="104"/>
      <c r="S375" s="104"/>
      <c r="T375" s="76"/>
      <c r="U375" s="161"/>
      <c r="V375" s="228"/>
      <c r="W375" s="228"/>
      <c r="X375" s="228"/>
      <c r="Y375" s="228"/>
    </row>
    <row r="376" spans="1:25" ht="12.75">
      <c r="A376" s="193"/>
      <c r="B376" s="193"/>
      <c r="C376" s="193"/>
      <c r="D376" s="173">
        <v>3</v>
      </c>
      <c r="E376" s="193" t="s">
        <v>45</v>
      </c>
      <c r="F376" s="193"/>
      <c r="G376" s="193"/>
      <c r="H376" s="193"/>
      <c r="I376" s="193"/>
      <c r="J376" s="193"/>
      <c r="K376" s="211"/>
      <c r="L376" s="149">
        <f>L377</f>
        <v>1000</v>
      </c>
      <c r="M376" s="149"/>
      <c r="N376" s="149">
        <f>N377</f>
        <v>1100</v>
      </c>
      <c r="O376" s="103"/>
      <c r="P376" s="104"/>
      <c r="Q376" s="104"/>
      <c r="R376" s="104"/>
      <c r="S376" s="104"/>
      <c r="T376" s="76"/>
      <c r="U376" s="70"/>
      <c r="V376" s="223"/>
      <c r="W376" s="223"/>
      <c r="X376" s="223"/>
      <c r="Y376" s="223"/>
    </row>
    <row r="377" spans="1:25" ht="12.75" customHeight="1">
      <c r="A377" s="193"/>
      <c r="B377" s="193"/>
      <c r="C377" s="157"/>
      <c r="D377" s="153">
        <v>37</v>
      </c>
      <c r="E377" s="326" t="s">
        <v>229</v>
      </c>
      <c r="F377" s="326"/>
      <c r="G377" s="326"/>
      <c r="H377" s="326"/>
      <c r="I377" s="326"/>
      <c r="J377" s="326"/>
      <c r="K377" s="193"/>
      <c r="L377" s="224">
        <v>1000</v>
      </c>
      <c r="M377" s="224"/>
      <c r="N377" s="164">
        <v>1100</v>
      </c>
      <c r="O377" s="103"/>
      <c r="P377" s="104"/>
      <c r="Q377" s="104"/>
      <c r="R377" s="104"/>
      <c r="S377" s="104"/>
      <c r="T377" s="76"/>
      <c r="U377" s="70"/>
      <c r="V377" s="223"/>
      <c r="W377" s="223"/>
      <c r="X377" s="223"/>
      <c r="Y377" s="223"/>
    </row>
    <row r="378" spans="1:25" ht="12.75" customHeight="1">
      <c r="A378" s="193"/>
      <c r="B378" s="193"/>
      <c r="C378" s="193"/>
      <c r="D378" s="198"/>
      <c r="E378" s="193" t="s">
        <v>181</v>
      </c>
      <c r="F378" s="193"/>
      <c r="G378" s="193"/>
      <c r="H378" s="193"/>
      <c r="I378" s="193"/>
      <c r="J378" s="193"/>
      <c r="K378" s="193"/>
      <c r="L378" s="224"/>
      <c r="M378" s="224"/>
      <c r="N378" s="164"/>
      <c r="O378" s="321"/>
      <c r="P378" s="321"/>
      <c r="Q378" s="321"/>
      <c r="R378" s="321"/>
      <c r="S378" s="321"/>
      <c r="T378" s="76"/>
      <c r="U378" s="70"/>
      <c r="V378" s="167"/>
      <c r="W378" s="167"/>
      <c r="X378" s="167"/>
      <c r="Y378" s="167"/>
    </row>
    <row r="379" spans="1:25" ht="12.75">
      <c r="A379" s="193"/>
      <c r="B379" s="193"/>
      <c r="C379" s="193"/>
      <c r="D379" s="173">
        <v>3</v>
      </c>
      <c r="E379" s="193" t="s">
        <v>45</v>
      </c>
      <c r="F379" s="193"/>
      <c r="G379" s="193"/>
      <c r="H379" s="193"/>
      <c r="I379" s="193"/>
      <c r="J379" s="193"/>
      <c r="K379" s="211"/>
      <c r="L379" s="149">
        <f>L380</f>
        <v>1000</v>
      </c>
      <c r="M379" s="149"/>
      <c r="N379" s="149">
        <f>N380</f>
        <v>1100</v>
      </c>
      <c r="O379" s="103"/>
      <c r="P379" s="104"/>
      <c r="Q379" s="104"/>
      <c r="R379" s="104"/>
      <c r="S379" s="104"/>
      <c r="T379" s="76"/>
      <c r="U379" s="70"/>
      <c r="V379" s="223"/>
      <c r="W379" s="223"/>
      <c r="X379" s="223"/>
      <c r="Y379" s="223"/>
    </row>
    <row r="380" spans="1:26" ht="12.75" customHeight="1">
      <c r="A380" s="193"/>
      <c r="B380" s="193"/>
      <c r="C380" s="157"/>
      <c r="D380" s="153">
        <v>37</v>
      </c>
      <c r="E380" s="326" t="s">
        <v>229</v>
      </c>
      <c r="F380" s="326"/>
      <c r="G380" s="326"/>
      <c r="H380" s="326"/>
      <c r="I380" s="326"/>
      <c r="J380" s="326"/>
      <c r="K380" s="193"/>
      <c r="L380" s="224">
        <v>1000</v>
      </c>
      <c r="M380" s="224"/>
      <c r="N380" s="164">
        <v>1100</v>
      </c>
      <c r="O380" s="103"/>
      <c r="P380" s="104"/>
      <c r="Q380" s="76"/>
      <c r="R380" s="76"/>
      <c r="S380" s="76"/>
      <c r="T380" s="76"/>
      <c r="U380" s="88"/>
      <c r="V380" s="223"/>
      <c r="W380" s="223"/>
      <c r="X380" s="223"/>
      <c r="Y380" s="223"/>
      <c r="Z380" s="145"/>
    </row>
    <row r="381" spans="1:25" ht="12.75">
      <c r="A381" s="193"/>
      <c r="B381" s="193"/>
      <c r="C381" s="193"/>
      <c r="D381" s="198"/>
      <c r="E381" s="157"/>
      <c r="F381" s="196"/>
      <c r="G381" s="237"/>
      <c r="H381" s="237"/>
      <c r="I381" s="237"/>
      <c r="J381" s="193"/>
      <c r="K381" s="193"/>
      <c r="L381" s="224"/>
      <c r="M381" s="224"/>
      <c r="N381" s="164"/>
      <c r="O381" s="74"/>
      <c r="P381" s="104"/>
      <c r="Q381" s="76"/>
      <c r="R381" s="76"/>
      <c r="S381" s="76"/>
      <c r="T381" s="76"/>
      <c r="U381" s="88"/>
      <c r="V381" s="189"/>
      <c r="W381" s="189"/>
      <c r="X381" s="189"/>
      <c r="Y381" s="189"/>
    </row>
    <row r="382" spans="1:25" ht="12.75">
      <c r="A382" s="193"/>
      <c r="B382" s="193"/>
      <c r="C382" s="193"/>
      <c r="D382" s="198"/>
      <c r="E382" s="146" t="s">
        <v>244</v>
      </c>
      <c r="F382" s="193"/>
      <c r="G382" s="193"/>
      <c r="H382" s="193"/>
      <c r="I382" s="193"/>
      <c r="J382" s="193"/>
      <c r="K382" s="193"/>
      <c r="L382" s="193"/>
      <c r="M382" s="193"/>
      <c r="N382" s="163"/>
      <c r="O382" s="74"/>
      <c r="P382" s="104"/>
      <c r="Q382" s="76"/>
      <c r="R382" s="76"/>
      <c r="S382" s="76"/>
      <c r="T382" s="76"/>
      <c r="U382" s="88"/>
      <c r="V382" s="189"/>
      <c r="W382" s="189"/>
      <c r="X382" s="189"/>
      <c r="Y382" s="189"/>
    </row>
    <row r="383" spans="1:25" ht="12.75">
      <c r="A383" s="193"/>
      <c r="B383" s="193"/>
      <c r="C383" s="193"/>
      <c r="D383" s="173">
        <v>3</v>
      </c>
      <c r="E383" s="193" t="s">
        <v>45</v>
      </c>
      <c r="F383" s="193"/>
      <c r="G383" s="193"/>
      <c r="H383" s="193"/>
      <c r="I383" s="193"/>
      <c r="J383" s="193"/>
      <c r="K383" s="211"/>
      <c r="L383" s="149">
        <f>L384</f>
        <v>30400</v>
      </c>
      <c r="M383" s="149"/>
      <c r="N383" s="149">
        <f>N384</f>
        <v>32000</v>
      </c>
      <c r="O383" s="74"/>
      <c r="P383" s="104"/>
      <c r="Q383" s="76"/>
      <c r="R383" s="76"/>
      <c r="S383" s="76"/>
      <c r="T383" s="76"/>
      <c r="U383" s="88"/>
      <c r="V383" s="189"/>
      <c r="W383" s="189"/>
      <c r="X383" s="189"/>
      <c r="Y383" s="189"/>
    </row>
    <row r="384" spans="1:25" s="12" customFormat="1" ht="12.75" customHeight="1">
      <c r="A384" s="193"/>
      <c r="B384" s="193"/>
      <c r="C384" s="157"/>
      <c r="D384" s="153">
        <v>37</v>
      </c>
      <c r="E384" s="326" t="s">
        <v>229</v>
      </c>
      <c r="F384" s="326"/>
      <c r="G384" s="326"/>
      <c r="H384" s="326"/>
      <c r="I384" s="326"/>
      <c r="J384" s="326"/>
      <c r="K384" s="147"/>
      <c r="L384" s="238">
        <v>30400</v>
      </c>
      <c r="M384" s="238"/>
      <c r="N384" s="238">
        <v>32000</v>
      </c>
      <c r="O384" s="109"/>
      <c r="P384" s="109"/>
      <c r="Q384" s="318"/>
      <c r="R384" s="318"/>
      <c r="S384" s="109"/>
      <c r="T384" s="109"/>
      <c r="U384" s="109"/>
      <c r="V384" s="151"/>
      <c r="W384" s="151"/>
      <c r="X384" s="151"/>
      <c r="Y384" s="151"/>
    </row>
    <row r="385" spans="1:25" ht="12.75">
      <c r="A385" s="193"/>
      <c r="B385" s="193"/>
      <c r="C385" s="193"/>
      <c r="D385" s="198"/>
      <c r="E385" s="157"/>
      <c r="F385" s="196"/>
      <c r="G385" s="237"/>
      <c r="H385" s="237"/>
      <c r="I385" s="237"/>
      <c r="J385" s="193"/>
      <c r="K385" s="193"/>
      <c r="L385" s="224"/>
      <c r="M385" s="224"/>
      <c r="N385" s="164"/>
      <c r="O385" s="103"/>
      <c r="P385" s="104"/>
      <c r="Q385" s="76"/>
      <c r="R385" s="76"/>
      <c r="S385" s="76"/>
      <c r="T385" s="76"/>
      <c r="U385" s="88"/>
      <c r="V385" s="223"/>
      <c r="W385" s="223"/>
      <c r="X385" s="223"/>
      <c r="Y385" s="223"/>
    </row>
    <row r="386" spans="1:25" ht="12.75">
      <c r="A386" s="193"/>
      <c r="B386" s="193"/>
      <c r="C386" s="193"/>
      <c r="D386" s="198"/>
      <c r="E386" s="146" t="s">
        <v>182</v>
      </c>
      <c r="F386" s="193"/>
      <c r="G386" s="193"/>
      <c r="H386" s="193"/>
      <c r="I386" s="193"/>
      <c r="J386" s="193"/>
      <c r="K386" s="193"/>
      <c r="L386" s="224"/>
      <c r="M386" s="224"/>
      <c r="N386" s="164"/>
      <c r="O386" s="103"/>
      <c r="P386" s="104"/>
      <c r="Q386" s="76"/>
      <c r="R386" s="76"/>
      <c r="S386" s="76"/>
      <c r="T386" s="76"/>
      <c r="U386" s="88"/>
      <c r="V386" s="223"/>
      <c r="W386" s="223"/>
      <c r="X386" s="223"/>
      <c r="Y386" s="223"/>
    </row>
    <row r="387" spans="1:25" ht="12.75">
      <c r="A387" s="193"/>
      <c r="B387" s="193"/>
      <c r="C387" s="193"/>
      <c r="D387" s="173">
        <v>3</v>
      </c>
      <c r="E387" s="193" t="s">
        <v>45</v>
      </c>
      <c r="F387" s="193"/>
      <c r="G387" s="193"/>
      <c r="H387" s="193"/>
      <c r="I387" s="193"/>
      <c r="J387" s="193"/>
      <c r="K387" s="211"/>
      <c r="L387" s="149">
        <f>L388</f>
        <v>15200</v>
      </c>
      <c r="M387" s="149"/>
      <c r="N387" s="149">
        <f>N388</f>
        <v>16000</v>
      </c>
      <c r="O387" s="103"/>
      <c r="P387" s="104"/>
      <c r="Q387" s="76"/>
      <c r="R387" s="76"/>
      <c r="S387" s="76"/>
      <c r="T387" s="76"/>
      <c r="U387" s="88"/>
      <c r="V387" s="223"/>
      <c r="W387" s="223"/>
      <c r="X387" s="223"/>
      <c r="Y387" s="223"/>
    </row>
    <row r="388" spans="1:25" ht="12.75" customHeight="1">
      <c r="A388" s="193"/>
      <c r="B388" s="193"/>
      <c r="C388" s="157"/>
      <c r="D388" s="153">
        <v>37</v>
      </c>
      <c r="E388" s="326" t="s">
        <v>229</v>
      </c>
      <c r="F388" s="326"/>
      <c r="G388" s="326"/>
      <c r="H388" s="326"/>
      <c r="I388" s="326"/>
      <c r="J388" s="326"/>
      <c r="K388" s="193"/>
      <c r="L388" s="224">
        <v>15200</v>
      </c>
      <c r="M388" s="224"/>
      <c r="N388" s="164">
        <v>16000</v>
      </c>
      <c r="O388" s="103"/>
      <c r="P388" s="104"/>
      <c r="Q388" s="76"/>
      <c r="R388" s="76"/>
      <c r="S388" s="76"/>
      <c r="T388" s="76"/>
      <c r="U388" s="88"/>
      <c r="V388" s="223"/>
      <c r="W388" s="223"/>
      <c r="X388" s="223"/>
      <c r="Y388" s="223"/>
    </row>
    <row r="389" spans="1:25" ht="12.75">
      <c r="A389" s="199"/>
      <c r="B389" s="199"/>
      <c r="C389" s="217"/>
      <c r="D389" s="218"/>
      <c r="E389" s="239"/>
      <c r="F389" s="240"/>
      <c r="G389" s="240"/>
      <c r="H389" s="240"/>
      <c r="I389" s="240"/>
      <c r="J389" s="240"/>
      <c r="K389" s="199"/>
      <c r="L389" s="229"/>
      <c r="M389" s="229"/>
      <c r="N389" s="201"/>
      <c r="O389" s="103"/>
      <c r="P389" s="104"/>
      <c r="Q389" s="76"/>
      <c r="R389" s="76"/>
      <c r="S389" s="76"/>
      <c r="T389" s="76"/>
      <c r="U389" s="88"/>
      <c r="V389" s="223"/>
      <c r="W389" s="223"/>
      <c r="X389" s="223"/>
      <c r="Y389" s="223"/>
    </row>
    <row r="390" spans="1:25" ht="12.75">
      <c r="A390" s="76"/>
      <c r="B390" s="76"/>
      <c r="C390" s="76"/>
      <c r="D390" s="82"/>
      <c r="E390" s="66"/>
      <c r="F390" s="104"/>
      <c r="G390" s="76"/>
      <c r="H390" s="76"/>
      <c r="I390" s="76"/>
      <c r="J390" s="76"/>
      <c r="K390" s="76"/>
      <c r="L390" s="192"/>
      <c r="M390" s="192"/>
      <c r="N390" s="202">
        <v>11</v>
      </c>
      <c r="O390" s="103"/>
      <c r="P390" s="104"/>
      <c r="Q390" s="76"/>
      <c r="R390" s="76"/>
      <c r="S390" s="76"/>
      <c r="T390" s="76"/>
      <c r="U390" s="88"/>
      <c r="V390" s="223"/>
      <c r="W390" s="223"/>
      <c r="X390" s="223"/>
      <c r="Y390" s="223"/>
    </row>
    <row r="391" spans="2:25" ht="12.75">
      <c r="B391" s="203"/>
      <c r="C391" s="203"/>
      <c r="D391" s="204"/>
      <c r="E391" s="234" t="s">
        <v>183</v>
      </c>
      <c r="F391" s="203"/>
      <c r="G391" s="203"/>
      <c r="H391" s="203"/>
      <c r="I391" s="203"/>
      <c r="J391" s="203"/>
      <c r="K391" s="203"/>
      <c r="L391" s="232"/>
      <c r="M391" s="232"/>
      <c r="N391" s="206"/>
      <c r="O391" s="103"/>
      <c r="P391" s="104"/>
      <c r="Q391" s="76"/>
      <c r="R391" s="76"/>
      <c r="S391" s="76"/>
      <c r="T391" s="76"/>
      <c r="U391" s="88"/>
      <c r="V391" s="223"/>
      <c r="W391" s="223"/>
      <c r="X391" s="223"/>
      <c r="Y391" s="223"/>
    </row>
    <row r="392" spans="1:25" ht="12.75">
      <c r="A392" s="193"/>
      <c r="B392" s="193"/>
      <c r="C392" s="193"/>
      <c r="D392" s="173">
        <v>3</v>
      </c>
      <c r="E392" s="176" t="s">
        <v>45</v>
      </c>
      <c r="F392" s="193"/>
      <c r="G392" s="193"/>
      <c r="H392" s="157"/>
      <c r="I392" s="193"/>
      <c r="J392" s="193"/>
      <c r="K392" s="211"/>
      <c r="L392" s="149">
        <f>L393</f>
        <v>10100</v>
      </c>
      <c r="M392" s="149"/>
      <c r="N392" s="149">
        <f>N393</f>
        <v>10600</v>
      </c>
      <c r="O392" s="109"/>
      <c r="P392" s="76"/>
      <c r="Q392" s="76"/>
      <c r="R392" s="76"/>
      <c r="S392" s="76"/>
      <c r="T392" s="76"/>
      <c r="U392" s="88"/>
      <c r="V392" s="189"/>
      <c r="W392" s="189"/>
      <c r="X392" s="189"/>
      <c r="Y392" s="189"/>
    </row>
    <row r="393" spans="1:25" ht="12.75" customHeight="1">
      <c r="A393" s="193"/>
      <c r="B393" s="193"/>
      <c r="C393" s="157"/>
      <c r="D393" s="153">
        <v>37</v>
      </c>
      <c r="E393" s="327" t="s">
        <v>229</v>
      </c>
      <c r="F393" s="327"/>
      <c r="G393" s="327"/>
      <c r="H393" s="327"/>
      <c r="I393" s="327"/>
      <c r="J393" s="327"/>
      <c r="K393" s="193"/>
      <c r="L393" s="224">
        <v>10100</v>
      </c>
      <c r="M393" s="224"/>
      <c r="N393" s="164">
        <v>10600</v>
      </c>
      <c r="O393" s="103"/>
      <c r="P393" s="104"/>
      <c r="Q393" s="76"/>
      <c r="R393" s="76"/>
      <c r="S393" s="76"/>
      <c r="T393" s="76"/>
      <c r="U393" s="180"/>
      <c r="V393" s="228"/>
      <c r="W393" s="228"/>
      <c r="X393" s="228"/>
      <c r="Y393" s="228"/>
    </row>
    <row r="394" spans="11:25" ht="12.75">
      <c r="K394" s="199"/>
      <c r="L394" s="199"/>
      <c r="M394" s="199"/>
      <c r="N394" s="210"/>
      <c r="O394" s="103"/>
      <c r="P394" s="104"/>
      <c r="Q394" s="76"/>
      <c r="R394" s="76"/>
      <c r="S394" s="76"/>
      <c r="T394" s="76"/>
      <c r="U394" s="88"/>
      <c r="V394" s="223"/>
      <c r="W394" s="223"/>
      <c r="X394" s="223"/>
      <c r="Y394" s="223"/>
    </row>
    <row r="395" spans="5:25" ht="12.75">
      <c r="E395" s="12" t="s">
        <v>184</v>
      </c>
      <c r="K395" s="88"/>
      <c r="L395" s="88">
        <f>L403+L407+L411+L420+L423+L415</f>
        <v>70700</v>
      </c>
      <c r="M395" s="88"/>
      <c r="N395" s="88">
        <f>N403+N407+N411+N420+N423+N415</f>
        <v>74900</v>
      </c>
      <c r="O395" s="103"/>
      <c r="P395" s="104"/>
      <c r="Q395" s="76"/>
      <c r="R395" s="76"/>
      <c r="S395" s="76"/>
      <c r="T395" s="76"/>
      <c r="U395" s="88"/>
      <c r="V395" s="223"/>
      <c r="W395" s="223"/>
      <c r="X395" s="223"/>
      <c r="Y395" s="223"/>
    </row>
    <row r="396" spans="5:25" ht="12.75">
      <c r="E396" s="12" t="s">
        <v>185</v>
      </c>
      <c r="K396" s="76"/>
      <c r="L396" s="76"/>
      <c r="M396" s="76"/>
      <c r="N396" s="31"/>
      <c r="O396" s="103"/>
      <c r="P396" s="104"/>
      <c r="Q396" s="76"/>
      <c r="R396" s="76"/>
      <c r="S396" s="76"/>
      <c r="T396" s="76"/>
      <c r="U396" s="88"/>
      <c r="V396" s="223"/>
      <c r="W396" s="223"/>
      <c r="X396" s="223"/>
      <c r="Y396" s="223"/>
    </row>
    <row r="397" spans="5:25" ht="12.75">
      <c r="E397" s="12" t="s">
        <v>186</v>
      </c>
      <c r="K397" s="76"/>
      <c r="L397" s="76"/>
      <c r="M397" s="76"/>
      <c r="N397" s="82"/>
      <c r="O397" s="109"/>
      <c r="P397" s="76"/>
      <c r="Q397" s="76"/>
      <c r="R397" s="76"/>
      <c r="S397" s="76"/>
      <c r="T397" s="76"/>
      <c r="U397" s="88"/>
      <c r="V397" s="189"/>
      <c r="W397" s="189"/>
      <c r="X397" s="189"/>
      <c r="Y397" s="189"/>
    </row>
    <row r="398" spans="5:25" ht="12.75">
      <c r="E398" s="12" t="s">
        <v>187</v>
      </c>
      <c r="K398" s="76"/>
      <c r="L398" s="76"/>
      <c r="M398" s="76"/>
      <c r="N398" s="31"/>
      <c r="O398" s="103"/>
      <c r="P398" s="104"/>
      <c r="Q398" s="76"/>
      <c r="R398" s="76"/>
      <c r="S398" s="76"/>
      <c r="T398" s="76"/>
      <c r="U398" s="180"/>
      <c r="V398" s="228"/>
      <c r="W398" s="228"/>
      <c r="X398" s="228"/>
      <c r="Y398" s="228"/>
    </row>
    <row r="399" spans="5:25" ht="12.75">
      <c r="E399" s="12" t="s">
        <v>188</v>
      </c>
      <c r="K399" s="76"/>
      <c r="L399" s="76"/>
      <c r="M399" s="76"/>
      <c r="N399" s="31"/>
      <c r="O399" s="103"/>
      <c r="P399" s="104"/>
      <c r="Q399" s="76"/>
      <c r="R399" s="76"/>
      <c r="S399" s="76"/>
      <c r="T399" s="76"/>
      <c r="U399" s="88"/>
      <c r="V399" s="223"/>
      <c r="W399" s="223"/>
      <c r="X399" s="223"/>
      <c r="Y399" s="223"/>
    </row>
    <row r="400" spans="1:25" ht="12.75">
      <c r="A400" s="193"/>
      <c r="B400" s="193"/>
      <c r="C400" s="193"/>
      <c r="D400" s="198"/>
      <c r="E400" s="176" t="s">
        <v>189</v>
      </c>
      <c r="F400" s="193"/>
      <c r="G400" s="193"/>
      <c r="H400" s="193"/>
      <c r="I400" s="193"/>
      <c r="J400" s="193"/>
      <c r="K400" s="193"/>
      <c r="L400" s="193"/>
      <c r="M400" s="193"/>
      <c r="N400" s="163"/>
      <c r="O400" s="103"/>
      <c r="P400" s="104"/>
      <c r="Q400" s="76"/>
      <c r="R400" s="76"/>
      <c r="S400" s="76"/>
      <c r="T400" s="76"/>
      <c r="U400" s="88"/>
      <c r="V400" s="223"/>
      <c r="W400" s="223"/>
      <c r="X400" s="223"/>
      <c r="Y400" s="223"/>
    </row>
    <row r="401" spans="1:25" ht="12.75">
      <c r="A401" s="193"/>
      <c r="B401" s="193"/>
      <c r="C401" s="193"/>
      <c r="D401" s="198"/>
      <c r="E401" s="176"/>
      <c r="F401" s="193"/>
      <c r="G401" s="193"/>
      <c r="H401" s="193"/>
      <c r="I401" s="193"/>
      <c r="J401" s="193"/>
      <c r="K401" s="193"/>
      <c r="L401" s="193"/>
      <c r="M401" s="193"/>
      <c r="N401" s="163"/>
      <c r="O401" s="103"/>
      <c r="P401" s="104"/>
      <c r="Q401" s="76"/>
      <c r="R401" s="76"/>
      <c r="S401" s="76"/>
      <c r="T401" s="76"/>
      <c r="U401" s="88"/>
      <c r="V401" s="223"/>
      <c r="W401" s="223"/>
      <c r="X401" s="223"/>
      <c r="Y401" s="223"/>
    </row>
    <row r="402" spans="1:25" ht="12.75">
      <c r="A402" s="193"/>
      <c r="B402" s="193"/>
      <c r="C402" s="193"/>
      <c r="D402" s="198"/>
      <c r="E402" s="146" t="s">
        <v>190</v>
      </c>
      <c r="F402" s="193"/>
      <c r="G402" s="193"/>
      <c r="H402" s="193"/>
      <c r="I402" s="193"/>
      <c r="J402" s="193"/>
      <c r="K402" s="193"/>
      <c r="L402" s="193"/>
      <c r="M402" s="193"/>
      <c r="N402" s="163"/>
      <c r="O402" s="103"/>
      <c r="P402" s="104"/>
      <c r="Q402" s="76"/>
      <c r="R402" s="76"/>
      <c r="S402" s="76"/>
      <c r="T402" s="76"/>
      <c r="U402" s="88"/>
      <c r="V402" s="223"/>
      <c r="W402" s="223"/>
      <c r="X402" s="223"/>
      <c r="Y402" s="223"/>
    </row>
    <row r="403" spans="1:25" ht="12.75">
      <c r="A403" s="193"/>
      <c r="B403" s="193"/>
      <c r="C403" s="193"/>
      <c r="D403" s="173">
        <v>3</v>
      </c>
      <c r="E403" s="193" t="s">
        <v>45</v>
      </c>
      <c r="F403" s="193"/>
      <c r="G403" s="193"/>
      <c r="H403" s="193"/>
      <c r="I403" s="193"/>
      <c r="J403" s="193"/>
      <c r="K403" s="149"/>
      <c r="L403" s="149">
        <f>L404</f>
        <v>59000</v>
      </c>
      <c r="M403" s="149"/>
      <c r="N403" s="149">
        <f>N404</f>
        <v>62000</v>
      </c>
      <c r="O403" s="109"/>
      <c r="P403" s="76"/>
      <c r="Q403" s="76"/>
      <c r="R403" s="76"/>
      <c r="S403" s="76"/>
      <c r="T403" s="76"/>
      <c r="U403" s="88"/>
      <c r="V403" s="189"/>
      <c r="W403" s="189"/>
      <c r="X403" s="189"/>
      <c r="Y403" s="189"/>
    </row>
    <row r="404" spans="1:25" ht="12.75">
      <c r="A404" s="193"/>
      <c r="B404" s="193"/>
      <c r="C404" s="193"/>
      <c r="D404" s="173">
        <v>38</v>
      </c>
      <c r="E404" s="193" t="s">
        <v>82</v>
      </c>
      <c r="F404" s="193"/>
      <c r="G404" s="193"/>
      <c r="H404" s="193"/>
      <c r="I404" s="193"/>
      <c r="J404" s="193"/>
      <c r="K404" s="224"/>
      <c r="L404" s="224">
        <v>59000</v>
      </c>
      <c r="M404" s="224"/>
      <c r="N404" s="224">
        <v>62000</v>
      </c>
      <c r="O404" s="109"/>
      <c r="P404" s="76"/>
      <c r="Q404" s="76"/>
      <c r="R404" s="76"/>
      <c r="S404" s="76"/>
      <c r="T404" s="76"/>
      <c r="U404" s="88"/>
      <c r="V404" s="189"/>
      <c r="W404" s="189"/>
      <c r="X404" s="189"/>
      <c r="Y404" s="189"/>
    </row>
    <row r="405" spans="1:25" ht="12.75">
      <c r="A405" s="193"/>
      <c r="B405" s="193"/>
      <c r="C405" s="193"/>
      <c r="D405" s="198"/>
      <c r="E405" s="193"/>
      <c r="F405" s="193"/>
      <c r="G405" s="193"/>
      <c r="H405" s="193"/>
      <c r="I405" s="193"/>
      <c r="J405" s="193"/>
      <c r="K405" s="224"/>
      <c r="L405" s="224"/>
      <c r="M405" s="224"/>
      <c r="N405" s="224"/>
      <c r="O405" s="39"/>
      <c r="P405" s="111"/>
      <c r="Q405" s="76"/>
      <c r="R405" s="76"/>
      <c r="S405" s="76"/>
      <c r="T405" s="76"/>
      <c r="U405" s="88"/>
      <c r="V405" s="223"/>
      <c r="W405" s="223"/>
      <c r="X405" s="223"/>
      <c r="Y405" s="223"/>
    </row>
    <row r="406" spans="1:25" ht="12.75">
      <c r="A406" s="193"/>
      <c r="B406" s="193"/>
      <c r="C406" s="193"/>
      <c r="D406" s="198"/>
      <c r="E406" s="146" t="s">
        <v>245</v>
      </c>
      <c r="F406" s="193"/>
      <c r="G406" s="193"/>
      <c r="H406" s="193"/>
      <c r="I406" s="193"/>
      <c r="J406" s="193"/>
      <c r="K406" s="224"/>
      <c r="L406" s="224"/>
      <c r="M406" s="224"/>
      <c r="N406" s="224"/>
      <c r="O406" s="66"/>
      <c r="P406" s="66"/>
      <c r="Q406" s="76"/>
      <c r="R406" s="76"/>
      <c r="S406" s="76"/>
      <c r="T406" s="76"/>
      <c r="U406" s="88"/>
      <c r="V406" s="223"/>
      <c r="W406" s="223"/>
      <c r="X406" s="223"/>
      <c r="Y406" s="223"/>
    </row>
    <row r="407" spans="1:25" ht="12.75">
      <c r="A407" s="193"/>
      <c r="B407" s="193"/>
      <c r="C407" s="193"/>
      <c r="D407" s="173">
        <v>3</v>
      </c>
      <c r="E407" s="193" t="s">
        <v>45</v>
      </c>
      <c r="F407" s="193"/>
      <c r="G407" s="193"/>
      <c r="H407" s="193"/>
      <c r="I407" s="193"/>
      <c r="J407" s="193"/>
      <c r="K407" s="149"/>
      <c r="L407" s="149">
        <f>L408</f>
        <v>500</v>
      </c>
      <c r="M407" s="149"/>
      <c r="N407" s="149">
        <f>N408</f>
        <v>500</v>
      </c>
      <c r="O407" s="66"/>
      <c r="P407" s="66"/>
      <c r="Q407" s="76"/>
      <c r="R407" s="76"/>
      <c r="S407" s="76"/>
      <c r="T407" s="76"/>
      <c r="U407" s="88"/>
      <c r="V407" s="223"/>
      <c r="W407" s="223"/>
      <c r="X407" s="223"/>
      <c r="Y407" s="223"/>
    </row>
    <row r="408" spans="1:25" ht="12.75">
      <c r="A408" s="193"/>
      <c r="B408" s="193"/>
      <c r="C408" s="193"/>
      <c r="D408" s="173">
        <v>38</v>
      </c>
      <c r="E408" s="193" t="s">
        <v>82</v>
      </c>
      <c r="F408" s="193"/>
      <c r="G408" s="193"/>
      <c r="H408" s="193"/>
      <c r="I408" s="193"/>
      <c r="J408" s="193"/>
      <c r="K408" s="224"/>
      <c r="L408" s="224">
        <v>500</v>
      </c>
      <c r="M408" s="224"/>
      <c r="N408" s="224">
        <v>500</v>
      </c>
      <c r="O408" s="76"/>
      <c r="P408" s="76"/>
      <c r="Q408" s="76"/>
      <c r="R408" s="76"/>
      <c r="S408" s="76"/>
      <c r="T408" s="76"/>
      <c r="U408" s="88"/>
      <c r="V408" s="223"/>
      <c r="W408" s="223"/>
      <c r="X408" s="223"/>
      <c r="Y408" s="223"/>
    </row>
    <row r="409" spans="1:25" ht="12.75">
      <c r="A409" s="193"/>
      <c r="B409" s="193"/>
      <c r="C409" s="193"/>
      <c r="D409" s="198"/>
      <c r="E409" s="193"/>
      <c r="F409" s="193"/>
      <c r="G409" s="193"/>
      <c r="H409" s="193"/>
      <c r="I409" s="193"/>
      <c r="J409" s="193"/>
      <c r="K409" s="224"/>
      <c r="L409" s="224"/>
      <c r="M409" s="224"/>
      <c r="N409" s="224"/>
      <c r="O409" s="76"/>
      <c r="P409" s="76"/>
      <c r="Q409" s="76"/>
      <c r="R409" s="76"/>
      <c r="S409" s="76"/>
      <c r="T409" s="76"/>
      <c r="U409" s="88"/>
      <c r="V409" s="189"/>
      <c r="W409" s="189"/>
      <c r="X409" s="189"/>
      <c r="Y409" s="189"/>
    </row>
    <row r="410" spans="1:25" ht="12.75">
      <c r="A410" s="193"/>
      <c r="B410" s="193"/>
      <c r="C410" s="193"/>
      <c r="D410" s="198"/>
      <c r="E410" s="146" t="s">
        <v>191</v>
      </c>
      <c r="F410" s="193"/>
      <c r="G410" s="193"/>
      <c r="H410" s="193"/>
      <c r="I410" s="193"/>
      <c r="J410" s="193"/>
      <c r="K410" s="224"/>
      <c r="L410" s="224"/>
      <c r="M410" s="224"/>
      <c r="N410" s="224"/>
      <c r="O410" s="76"/>
      <c r="P410" s="76"/>
      <c r="Q410" s="76"/>
      <c r="R410" s="76"/>
      <c r="S410" s="76"/>
      <c r="T410" s="76"/>
      <c r="U410" s="88"/>
      <c r="V410" s="189"/>
      <c r="W410" s="189"/>
      <c r="X410" s="189"/>
      <c r="Y410" s="189"/>
    </row>
    <row r="411" spans="1:26" ht="12.75">
      <c r="A411" s="193"/>
      <c r="B411" s="193"/>
      <c r="C411" s="193"/>
      <c r="D411" s="173">
        <v>3</v>
      </c>
      <c r="E411" s="193" t="s">
        <v>45</v>
      </c>
      <c r="F411" s="193"/>
      <c r="G411" s="193"/>
      <c r="H411" s="193"/>
      <c r="I411" s="193"/>
      <c r="J411" s="193"/>
      <c r="K411" s="149"/>
      <c r="L411" s="149">
        <f>L412</f>
        <v>1000</v>
      </c>
      <c r="M411" s="149"/>
      <c r="N411" s="149">
        <f>N412</f>
        <v>1000</v>
      </c>
      <c r="O411" s="76"/>
      <c r="P411" s="76"/>
      <c r="Q411" s="76"/>
      <c r="R411" s="76"/>
      <c r="S411" s="76"/>
      <c r="T411" s="76"/>
      <c r="U411" s="88"/>
      <c r="V411" s="189"/>
      <c r="W411" s="189"/>
      <c r="X411" s="189"/>
      <c r="Y411" s="189"/>
      <c r="Z411" s="133"/>
    </row>
    <row r="412" spans="1:25" ht="12.75">
      <c r="A412" s="193"/>
      <c r="B412" s="193"/>
      <c r="C412" s="193"/>
      <c r="D412" s="173">
        <v>32</v>
      </c>
      <c r="E412" s="193" t="s">
        <v>50</v>
      </c>
      <c r="F412" s="193"/>
      <c r="G412" s="193"/>
      <c r="H412" s="193"/>
      <c r="I412" s="193"/>
      <c r="J412" s="193"/>
      <c r="K412" s="224"/>
      <c r="L412" s="224">
        <v>1000</v>
      </c>
      <c r="M412" s="224"/>
      <c r="N412" s="224">
        <v>1000</v>
      </c>
      <c r="O412" s="109"/>
      <c r="P412" s="76"/>
      <c r="Q412" s="76"/>
      <c r="R412" s="76"/>
      <c r="S412" s="76"/>
      <c r="T412" s="76"/>
      <c r="U412" s="88"/>
      <c r="V412" s="189"/>
      <c r="W412" s="189"/>
      <c r="X412" s="189"/>
      <c r="Y412" s="189"/>
    </row>
    <row r="413" spans="1:25" s="12" customFormat="1" ht="12.75">
      <c r="A413" s="193"/>
      <c r="B413" s="193"/>
      <c r="C413" s="193"/>
      <c r="D413" s="198"/>
      <c r="E413" s="193"/>
      <c r="F413" s="193"/>
      <c r="G413" s="193"/>
      <c r="H413" s="193"/>
      <c r="I413" s="193"/>
      <c r="J413" s="193"/>
      <c r="K413" s="328"/>
      <c r="L413" s="328"/>
      <c r="M413" s="328"/>
      <c r="N413" s="328"/>
      <c r="O413" s="109"/>
      <c r="P413" s="109"/>
      <c r="Q413" s="318"/>
      <c r="R413" s="318"/>
      <c r="S413" s="109"/>
      <c r="T413" s="109"/>
      <c r="U413" s="109"/>
      <c r="V413" s="151"/>
      <c r="W413" s="151"/>
      <c r="X413" s="151"/>
      <c r="Y413" s="151"/>
    </row>
    <row r="414" spans="1:25" ht="12.75">
      <c r="A414" s="193"/>
      <c r="B414" s="193"/>
      <c r="C414" s="193"/>
      <c r="D414" s="198"/>
      <c r="E414" s="208" t="s">
        <v>246</v>
      </c>
      <c r="F414" s="193"/>
      <c r="G414" s="193"/>
      <c r="H414" s="193"/>
      <c r="I414" s="193"/>
      <c r="J414" s="193"/>
      <c r="K414" s="224"/>
      <c r="L414" s="224"/>
      <c r="M414" s="224"/>
      <c r="N414" s="224"/>
      <c r="O414" s="76"/>
      <c r="P414" s="76"/>
      <c r="Q414" s="76"/>
      <c r="R414" s="76"/>
      <c r="S414" s="76"/>
      <c r="T414" s="76"/>
      <c r="U414" s="88"/>
      <c r="V414" s="228"/>
      <c r="W414" s="228"/>
      <c r="X414" s="228"/>
      <c r="Y414" s="228"/>
    </row>
    <row r="415" spans="1:25" ht="12.75">
      <c r="A415" s="193"/>
      <c r="B415" s="193"/>
      <c r="C415" s="193"/>
      <c r="D415" s="173">
        <v>3</v>
      </c>
      <c r="E415" s="209" t="s">
        <v>45</v>
      </c>
      <c r="F415" s="193"/>
      <c r="G415" s="193"/>
      <c r="H415" s="193"/>
      <c r="I415" s="193"/>
      <c r="J415" s="193"/>
      <c r="K415" s="149"/>
      <c r="L415" s="149">
        <f>L416</f>
        <v>8200</v>
      </c>
      <c r="M415" s="149"/>
      <c r="N415" s="149">
        <f>N416</f>
        <v>8400</v>
      </c>
      <c r="O415" s="76"/>
      <c r="P415" s="76"/>
      <c r="Q415" s="76"/>
      <c r="R415" s="76"/>
      <c r="S415" s="76"/>
      <c r="T415" s="76"/>
      <c r="U415" s="88"/>
      <c r="V415" s="223"/>
      <c r="W415" s="223"/>
      <c r="X415" s="223"/>
      <c r="Y415" s="223"/>
    </row>
    <row r="416" spans="1:25" ht="12.75">
      <c r="A416" s="193"/>
      <c r="B416" s="193"/>
      <c r="C416" s="193"/>
      <c r="D416" s="173">
        <v>32</v>
      </c>
      <c r="E416" s="209" t="s">
        <v>50</v>
      </c>
      <c r="F416" s="193"/>
      <c r="G416" s="193"/>
      <c r="H416" s="193"/>
      <c r="I416" s="193"/>
      <c r="J416" s="193"/>
      <c r="K416" s="224"/>
      <c r="L416" s="224">
        <v>8200</v>
      </c>
      <c r="M416" s="224"/>
      <c r="N416" s="224">
        <v>8400</v>
      </c>
      <c r="O416" s="76"/>
      <c r="P416" s="76"/>
      <c r="Q416" s="76"/>
      <c r="R416" s="76"/>
      <c r="S416" s="76"/>
      <c r="T416" s="76"/>
      <c r="U416" s="88"/>
      <c r="V416" s="223"/>
      <c r="W416" s="223"/>
      <c r="X416" s="223"/>
      <c r="Y416" s="223"/>
    </row>
    <row r="417" spans="1:25" ht="12.75">
      <c r="A417" s="146"/>
      <c r="B417" s="147"/>
      <c r="C417" s="147"/>
      <c r="D417" s="175"/>
      <c r="E417" s="156"/>
      <c r="F417" s="148"/>
      <c r="G417" s="148"/>
      <c r="H417" s="148"/>
      <c r="I417" s="148"/>
      <c r="J417" s="149"/>
      <c r="K417" s="193"/>
      <c r="L417" s="193"/>
      <c r="M417" s="193"/>
      <c r="N417" s="198"/>
      <c r="O417" s="76"/>
      <c r="P417" s="76"/>
      <c r="Q417" s="76"/>
      <c r="R417" s="76"/>
      <c r="S417" s="76"/>
      <c r="T417" s="76"/>
      <c r="U417" s="88"/>
      <c r="V417" s="223"/>
      <c r="W417" s="223"/>
      <c r="X417" s="223"/>
      <c r="Y417" s="223"/>
    </row>
    <row r="418" spans="1:25" ht="12.75">
      <c r="A418" s="193"/>
      <c r="B418" s="193"/>
      <c r="C418" s="193"/>
      <c r="D418" s="198"/>
      <c r="E418" s="146" t="s">
        <v>192</v>
      </c>
      <c r="F418" s="193"/>
      <c r="G418" s="193"/>
      <c r="H418" s="193"/>
      <c r="I418" s="193"/>
      <c r="J418" s="193"/>
      <c r="K418" s="193"/>
      <c r="L418" s="193"/>
      <c r="M418" s="193"/>
      <c r="N418" s="198"/>
      <c r="O418" s="76"/>
      <c r="P418" s="76"/>
      <c r="Q418" s="76"/>
      <c r="R418" s="76"/>
      <c r="S418" s="76"/>
      <c r="T418" s="76"/>
      <c r="U418" s="88"/>
      <c r="V418" s="189"/>
      <c r="W418" s="189"/>
      <c r="X418" s="189"/>
      <c r="Y418" s="189"/>
    </row>
    <row r="419" spans="1:25" ht="12.75">
      <c r="A419" s="193"/>
      <c r="B419" s="193"/>
      <c r="C419" s="193"/>
      <c r="D419" s="198"/>
      <c r="E419" s="146" t="s">
        <v>193</v>
      </c>
      <c r="F419" s="193"/>
      <c r="G419" s="193"/>
      <c r="H419" s="193"/>
      <c r="I419" s="193"/>
      <c r="J419" s="193"/>
      <c r="K419" s="193"/>
      <c r="L419" s="193"/>
      <c r="M419" s="193"/>
      <c r="N419" s="198"/>
      <c r="O419" s="109"/>
      <c r="P419" s="76"/>
      <c r="Q419" s="76"/>
      <c r="R419" s="76"/>
      <c r="S419" s="76"/>
      <c r="T419" s="76"/>
      <c r="U419" s="88"/>
      <c r="V419" s="189"/>
      <c r="W419" s="189"/>
      <c r="X419" s="189"/>
      <c r="Y419" s="189"/>
    </row>
    <row r="420" spans="1:25" ht="12.75">
      <c r="A420" s="193"/>
      <c r="B420" s="193"/>
      <c r="C420" s="193"/>
      <c r="D420" s="173">
        <v>3</v>
      </c>
      <c r="E420" s="193" t="s">
        <v>45</v>
      </c>
      <c r="F420" s="193"/>
      <c r="G420" s="193"/>
      <c r="H420" s="193"/>
      <c r="I420" s="193"/>
      <c r="J420" s="193"/>
      <c r="K420" s="211"/>
      <c r="L420" s="149">
        <f>L421</f>
        <v>1500</v>
      </c>
      <c r="M420" s="149"/>
      <c r="N420" s="149">
        <f>N421</f>
        <v>2000</v>
      </c>
      <c r="O420" s="109"/>
      <c r="P420" s="76"/>
      <c r="Q420" s="76"/>
      <c r="R420" s="76"/>
      <c r="S420" s="76"/>
      <c r="T420" s="76"/>
      <c r="U420" s="88"/>
      <c r="V420" s="189"/>
      <c r="W420" s="189"/>
      <c r="X420" s="189"/>
      <c r="Y420" s="189"/>
    </row>
    <row r="421" spans="1:25" ht="12.75">
      <c r="A421" s="193"/>
      <c r="B421" s="193"/>
      <c r="C421" s="193"/>
      <c r="D421" s="173">
        <v>38</v>
      </c>
      <c r="E421" s="193" t="s">
        <v>82</v>
      </c>
      <c r="F421" s="193"/>
      <c r="G421" s="193"/>
      <c r="H421" s="193"/>
      <c r="I421" s="193"/>
      <c r="J421" s="193"/>
      <c r="K421" s="193"/>
      <c r="L421" s="224">
        <v>1500</v>
      </c>
      <c r="M421" s="224"/>
      <c r="N421" s="224">
        <v>2000</v>
      </c>
      <c r="O421" s="109"/>
      <c r="P421" s="76"/>
      <c r="Q421" s="76"/>
      <c r="R421" s="76"/>
      <c r="S421" s="76"/>
      <c r="T421" s="76"/>
      <c r="U421" s="88"/>
      <c r="V421" s="189"/>
      <c r="W421" s="189"/>
      <c r="X421" s="189"/>
      <c r="Y421" s="189"/>
    </row>
    <row r="422" spans="1:25" s="112" customFormat="1" ht="24.75" customHeight="1">
      <c r="A422" s="193"/>
      <c r="B422" s="193"/>
      <c r="C422" s="193"/>
      <c r="D422" s="198"/>
      <c r="E422" s="329" t="s">
        <v>194</v>
      </c>
      <c r="F422" s="329"/>
      <c r="G422" s="329"/>
      <c r="H422" s="329"/>
      <c r="I422" s="329"/>
      <c r="J422" s="329"/>
      <c r="K422" s="155"/>
      <c r="L422" s="241"/>
      <c r="M422" s="241"/>
      <c r="N422" s="241"/>
      <c r="O422" s="142"/>
      <c r="P422" s="142"/>
      <c r="Q422" s="142"/>
      <c r="R422" s="142"/>
      <c r="S422" s="142"/>
      <c r="T422" s="142"/>
      <c r="U422" s="143"/>
      <c r="V422" s="144"/>
      <c r="W422" s="144"/>
      <c r="X422" s="144"/>
      <c r="Y422" s="144"/>
    </row>
    <row r="423" spans="1:25" ht="12.75">
      <c r="A423" s="193"/>
      <c r="B423" s="193"/>
      <c r="C423" s="193"/>
      <c r="D423" s="173">
        <v>3</v>
      </c>
      <c r="E423" s="193" t="s">
        <v>45</v>
      </c>
      <c r="F423" s="193"/>
      <c r="G423" s="193"/>
      <c r="H423" s="193"/>
      <c r="I423" s="193"/>
      <c r="J423" s="193"/>
      <c r="K423" s="211"/>
      <c r="L423" s="149">
        <f>L424</f>
        <v>500</v>
      </c>
      <c r="M423" s="149"/>
      <c r="N423" s="149">
        <f>N424</f>
        <v>1000</v>
      </c>
      <c r="O423" s="109"/>
      <c r="P423" s="76"/>
      <c r="Q423" s="76"/>
      <c r="R423" s="76"/>
      <c r="S423" s="76"/>
      <c r="T423" s="76"/>
      <c r="U423" s="88"/>
      <c r="V423" s="189"/>
      <c r="W423" s="189"/>
      <c r="X423" s="189"/>
      <c r="Y423" s="189"/>
    </row>
    <row r="424" spans="1:25" ht="12.75">
      <c r="A424" s="193"/>
      <c r="B424" s="193"/>
      <c r="C424" s="193"/>
      <c r="D424" s="173">
        <v>38</v>
      </c>
      <c r="E424" s="193" t="s">
        <v>82</v>
      </c>
      <c r="F424" s="193"/>
      <c r="G424" s="193"/>
      <c r="H424" s="193"/>
      <c r="I424" s="193"/>
      <c r="J424" s="193"/>
      <c r="K424" s="193"/>
      <c r="L424" s="224">
        <v>500</v>
      </c>
      <c r="M424" s="224"/>
      <c r="N424" s="224">
        <v>1000</v>
      </c>
      <c r="O424" s="76"/>
      <c r="P424" s="76"/>
      <c r="Q424" s="76"/>
      <c r="R424" s="76"/>
      <c r="S424" s="76"/>
      <c r="T424" s="76"/>
      <c r="U424" s="88"/>
      <c r="V424" s="189"/>
      <c r="W424" s="189"/>
      <c r="X424" s="189"/>
      <c r="Y424" s="189"/>
    </row>
    <row r="425" spans="1:25" ht="12.75">
      <c r="A425" s="199"/>
      <c r="B425" s="199"/>
      <c r="C425" s="199"/>
      <c r="D425" s="200"/>
      <c r="E425" s="199"/>
      <c r="F425" s="199"/>
      <c r="G425" s="199"/>
      <c r="H425" s="199"/>
      <c r="I425" s="199"/>
      <c r="J425" s="199"/>
      <c r="K425" s="199"/>
      <c r="L425" s="229"/>
      <c r="M425" s="229"/>
      <c r="N425" s="229"/>
      <c r="O425" s="76"/>
      <c r="P425" s="76"/>
      <c r="Q425" s="76"/>
      <c r="R425" s="76"/>
      <c r="S425" s="76"/>
      <c r="T425" s="76"/>
      <c r="U425" s="88"/>
      <c r="V425" s="189"/>
      <c r="W425" s="189"/>
      <c r="X425" s="189"/>
      <c r="Y425" s="189"/>
    </row>
    <row r="426" spans="1:25" ht="12.75">
      <c r="A426" s="76"/>
      <c r="B426" s="76"/>
      <c r="C426" s="76"/>
      <c r="D426" s="82"/>
      <c r="E426" s="76"/>
      <c r="F426" s="76"/>
      <c r="G426" s="76"/>
      <c r="H426" s="76"/>
      <c r="I426" s="76"/>
      <c r="J426" s="76"/>
      <c r="K426" s="76"/>
      <c r="L426" s="76"/>
      <c r="M426" s="76"/>
      <c r="N426" s="136">
        <v>12</v>
      </c>
      <c r="O426" s="76"/>
      <c r="P426" s="76"/>
      <c r="Q426" s="76"/>
      <c r="R426" s="76"/>
      <c r="S426" s="76"/>
      <c r="T426" s="76"/>
      <c r="U426" s="180"/>
      <c r="V426" s="228"/>
      <c r="W426" s="228"/>
      <c r="X426" s="228"/>
      <c r="Y426" s="228"/>
    </row>
    <row r="427" spans="5:25" ht="12.75">
      <c r="E427" s="12" t="s">
        <v>195</v>
      </c>
      <c r="K427" s="88"/>
      <c r="L427" s="88">
        <f>L434+L438+L442+L446+L459+L464+L468+L472+L476+L480+L489+L492+L450</f>
        <v>995400</v>
      </c>
      <c r="M427" s="88"/>
      <c r="N427" s="88">
        <f>N434+N438+N442+N446+N459+N464+N468+N472+N476+N480+N489+N492+N450</f>
        <v>1264600</v>
      </c>
      <c r="O427" s="76"/>
      <c r="P427" s="76"/>
      <c r="Q427" s="76"/>
      <c r="R427" s="76"/>
      <c r="S427" s="76"/>
      <c r="T427" s="76"/>
      <c r="U427" s="88"/>
      <c r="V427" s="223"/>
      <c r="W427" s="223"/>
      <c r="X427" s="223"/>
      <c r="Y427" s="223"/>
    </row>
    <row r="428" spans="5:25" ht="12.75">
      <c r="E428" s="12" t="s">
        <v>196</v>
      </c>
      <c r="K428" s="76"/>
      <c r="L428" s="76"/>
      <c r="M428" s="76"/>
      <c r="N428" s="82"/>
      <c r="O428" s="76"/>
      <c r="P428" s="76"/>
      <c r="Q428" s="76"/>
      <c r="R428" s="76"/>
      <c r="S428" s="76"/>
      <c r="T428" s="76"/>
      <c r="U428" s="88"/>
      <c r="V428" s="223"/>
      <c r="W428" s="223"/>
      <c r="X428" s="223"/>
      <c r="Y428" s="223"/>
    </row>
    <row r="429" spans="5:25" ht="12.75">
      <c r="E429" s="12" t="s">
        <v>197</v>
      </c>
      <c r="K429" s="76"/>
      <c r="L429" s="76"/>
      <c r="M429" s="76"/>
      <c r="N429" s="82"/>
      <c r="O429" s="76"/>
      <c r="P429" s="76"/>
      <c r="Q429" s="76"/>
      <c r="R429" s="76"/>
      <c r="S429" s="76"/>
      <c r="T429" s="76"/>
      <c r="U429" s="88"/>
      <c r="V429" s="223"/>
      <c r="W429" s="223"/>
      <c r="X429" s="223"/>
      <c r="Y429" s="223"/>
    </row>
    <row r="430" spans="1:25" ht="12.75">
      <c r="A430" s="12"/>
      <c r="B430" s="12"/>
      <c r="C430" s="12"/>
      <c r="D430" s="65"/>
      <c r="E430" s="12" t="s">
        <v>198</v>
      </c>
      <c r="F430" s="12"/>
      <c r="G430" s="12"/>
      <c r="H430" s="12"/>
      <c r="I430" s="12"/>
      <c r="J430" s="12"/>
      <c r="K430" s="76"/>
      <c r="L430" s="76"/>
      <c r="M430" s="76"/>
      <c r="N430" s="82"/>
      <c r="O430" s="76"/>
      <c r="P430" s="76"/>
      <c r="Q430" s="76"/>
      <c r="R430" s="76"/>
      <c r="S430" s="76"/>
      <c r="T430" s="76"/>
      <c r="U430" s="88"/>
      <c r="V430" s="223"/>
      <c r="W430" s="223"/>
      <c r="X430" s="223"/>
      <c r="Y430" s="223"/>
    </row>
    <row r="431" spans="5:25" ht="12.75">
      <c r="E431" s="12" t="s">
        <v>199</v>
      </c>
      <c r="K431" s="76"/>
      <c r="L431" s="76"/>
      <c r="M431" s="76"/>
      <c r="N431" s="82"/>
      <c r="O431" s="76"/>
      <c r="P431" s="76"/>
      <c r="Q431" s="76"/>
      <c r="R431" s="76"/>
      <c r="S431" s="76"/>
      <c r="T431" s="76"/>
      <c r="U431" s="88"/>
      <c r="V431" s="189"/>
      <c r="W431" s="189"/>
      <c r="X431" s="189"/>
      <c r="Y431" s="189"/>
    </row>
    <row r="432" spans="5:25" ht="12.75">
      <c r="E432" s="12"/>
      <c r="K432" s="76"/>
      <c r="L432" s="76"/>
      <c r="M432" s="76"/>
      <c r="N432" s="82"/>
      <c r="O432" s="76"/>
      <c r="P432" s="76"/>
      <c r="Q432" s="76"/>
      <c r="R432" s="76"/>
      <c r="S432" s="76"/>
      <c r="T432" s="76"/>
      <c r="U432" s="180"/>
      <c r="V432" s="228"/>
      <c r="W432" s="228"/>
      <c r="X432" s="228"/>
      <c r="Y432" s="228"/>
    </row>
    <row r="433" spans="1:25" ht="12.75">
      <c r="A433" s="193"/>
      <c r="B433" s="193"/>
      <c r="C433" s="193"/>
      <c r="D433" s="198"/>
      <c r="E433" s="146" t="s">
        <v>200</v>
      </c>
      <c r="F433" s="193"/>
      <c r="G433" s="193"/>
      <c r="H433" s="193"/>
      <c r="I433" s="193"/>
      <c r="J433" s="193"/>
      <c r="K433" s="193"/>
      <c r="L433" s="193"/>
      <c r="M433" s="193"/>
      <c r="N433" s="198"/>
      <c r="O433" s="76"/>
      <c r="P433" s="76"/>
      <c r="Q433" s="76"/>
      <c r="R433" s="76"/>
      <c r="S433" s="76"/>
      <c r="T433" s="76"/>
      <c r="U433" s="88"/>
      <c r="V433" s="223"/>
      <c r="W433" s="223"/>
      <c r="X433" s="223"/>
      <c r="Y433" s="223"/>
    </row>
    <row r="434" spans="1:25" ht="12.75">
      <c r="A434" s="193"/>
      <c r="B434" s="193"/>
      <c r="C434" s="193"/>
      <c r="D434" s="173">
        <v>3</v>
      </c>
      <c r="E434" s="193" t="s">
        <v>45</v>
      </c>
      <c r="F434" s="193"/>
      <c r="G434" s="196"/>
      <c r="H434" s="196"/>
      <c r="I434" s="196"/>
      <c r="J434" s="193"/>
      <c r="K434" s="149"/>
      <c r="L434" s="149">
        <f>L435</f>
        <v>122500</v>
      </c>
      <c r="M434" s="149"/>
      <c r="N434" s="149">
        <f>N435</f>
        <v>125000</v>
      </c>
      <c r="O434" s="76"/>
      <c r="P434" s="76"/>
      <c r="Q434" s="76"/>
      <c r="R434" s="76"/>
      <c r="S434" s="76"/>
      <c r="T434" s="76"/>
      <c r="U434" s="88"/>
      <c r="V434" s="223"/>
      <c r="W434" s="223"/>
      <c r="X434" s="223"/>
      <c r="Y434" s="223"/>
    </row>
    <row r="435" spans="1:25" ht="12.75">
      <c r="A435" s="193"/>
      <c r="B435" s="193"/>
      <c r="C435" s="193"/>
      <c r="D435" s="173">
        <v>32</v>
      </c>
      <c r="E435" s="193" t="s">
        <v>50</v>
      </c>
      <c r="F435" s="193"/>
      <c r="G435" s="193"/>
      <c r="H435" s="193"/>
      <c r="I435" s="193"/>
      <c r="J435" s="193"/>
      <c r="K435" s="224"/>
      <c r="L435" s="224">
        <v>122500</v>
      </c>
      <c r="M435" s="224"/>
      <c r="N435" s="224">
        <v>125000</v>
      </c>
      <c r="O435" s="76"/>
      <c r="P435" s="76"/>
      <c r="Q435" s="76"/>
      <c r="R435" s="76"/>
      <c r="S435" s="76"/>
      <c r="T435" s="76"/>
      <c r="U435" s="88"/>
      <c r="V435" s="223"/>
      <c r="W435" s="223"/>
      <c r="X435" s="223"/>
      <c r="Y435" s="223"/>
    </row>
    <row r="436" spans="1:25" ht="12.75">
      <c r="A436" s="193"/>
      <c r="B436" s="193"/>
      <c r="C436" s="193"/>
      <c r="D436" s="198"/>
      <c r="E436" s="193"/>
      <c r="F436" s="193"/>
      <c r="G436" s="193"/>
      <c r="H436" s="193"/>
      <c r="I436" s="193"/>
      <c r="J436" s="193"/>
      <c r="K436" s="224"/>
      <c r="L436" s="224"/>
      <c r="M436" s="224"/>
      <c r="N436" s="224"/>
      <c r="O436" s="76"/>
      <c r="P436" s="76"/>
      <c r="Q436" s="76"/>
      <c r="R436" s="76"/>
      <c r="S436" s="76"/>
      <c r="T436" s="76"/>
      <c r="U436" s="88"/>
      <c r="V436" s="223"/>
      <c r="W436" s="223"/>
      <c r="X436" s="223"/>
      <c r="Y436" s="223"/>
    </row>
    <row r="437" spans="1:25" ht="12.75">
      <c r="A437" s="193"/>
      <c r="B437" s="193"/>
      <c r="C437" s="193"/>
      <c r="D437" s="198"/>
      <c r="E437" s="146" t="s">
        <v>202</v>
      </c>
      <c r="F437" s="193"/>
      <c r="G437" s="193"/>
      <c r="H437" s="193"/>
      <c r="I437" s="193"/>
      <c r="J437" s="193"/>
      <c r="K437" s="224"/>
      <c r="L437" s="224"/>
      <c r="M437" s="224"/>
      <c r="N437" s="224"/>
      <c r="O437" s="76"/>
      <c r="P437" s="76"/>
      <c r="Q437" s="76"/>
      <c r="R437" s="76"/>
      <c r="S437" s="76"/>
      <c r="T437" s="76"/>
      <c r="U437" s="88"/>
      <c r="V437" s="223"/>
      <c r="W437" s="223"/>
      <c r="X437" s="223"/>
      <c r="Y437" s="223"/>
    </row>
    <row r="438" spans="1:25" ht="12.75">
      <c r="A438" s="193"/>
      <c r="B438" s="193"/>
      <c r="C438" s="193"/>
      <c r="D438" s="173">
        <v>3</v>
      </c>
      <c r="E438" s="193" t="s">
        <v>45</v>
      </c>
      <c r="F438" s="193"/>
      <c r="G438" s="193"/>
      <c r="H438" s="193"/>
      <c r="I438" s="193"/>
      <c r="J438" s="193"/>
      <c r="K438" s="149"/>
      <c r="L438" s="149">
        <f>L439</f>
        <v>25500</v>
      </c>
      <c r="M438" s="149"/>
      <c r="N438" s="149">
        <f>N439</f>
        <v>26000</v>
      </c>
      <c r="O438" s="76"/>
      <c r="P438" s="76"/>
      <c r="Q438" s="76"/>
      <c r="R438" s="76"/>
      <c r="S438" s="76"/>
      <c r="T438" s="76"/>
      <c r="U438" s="88"/>
      <c r="V438" s="223"/>
      <c r="W438" s="223"/>
      <c r="X438" s="223"/>
      <c r="Y438" s="223"/>
    </row>
    <row r="439" spans="1:25" ht="12.75">
      <c r="A439" s="193"/>
      <c r="B439" s="193"/>
      <c r="C439" s="193"/>
      <c r="D439" s="173">
        <v>32</v>
      </c>
      <c r="E439" s="193" t="s">
        <v>50</v>
      </c>
      <c r="F439" s="193"/>
      <c r="G439" s="193"/>
      <c r="H439" s="193"/>
      <c r="I439" s="193"/>
      <c r="J439" s="193"/>
      <c r="K439" s="224"/>
      <c r="L439" s="224">
        <v>25500</v>
      </c>
      <c r="M439" s="224"/>
      <c r="N439" s="224">
        <v>26000</v>
      </c>
      <c r="O439" s="76"/>
      <c r="P439" s="76"/>
      <c r="Q439" s="76"/>
      <c r="R439" s="76"/>
      <c r="S439" s="76"/>
      <c r="T439" s="76"/>
      <c r="U439" s="88"/>
      <c r="V439" s="223"/>
      <c r="W439" s="223"/>
      <c r="X439" s="223"/>
      <c r="Y439" s="223"/>
    </row>
    <row r="440" spans="1:25" ht="12.75">
      <c r="A440" s="193"/>
      <c r="B440" s="193"/>
      <c r="C440" s="193"/>
      <c r="D440" s="198"/>
      <c r="E440" s="193"/>
      <c r="F440" s="193"/>
      <c r="G440" s="193"/>
      <c r="H440" s="193"/>
      <c r="I440" s="193"/>
      <c r="J440" s="193"/>
      <c r="K440" s="224"/>
      <c r="L440" s="224"/>
      <c r="M440" s="224"/>
      <c r="N440" s="224"/>
      <c r="O440" s="12"/>
      <c r="U440" s="2"/>
      <c r="V440" s="1"/>
      <c r="W440" s="1"/>
      <c r="X440" s="1"/>
      <c r="Y440" s="1"/>
    </row>
    <row r="441" spans="1:25" s="12" customFormat="1" ht="12.75">
      <c r="A441" s="193"/>
      <c r="B441" s="193"/>
      <c r="C441" s="193"/>
      <c r="D441" s="198"/>
      <c r="E441" s="146" t="s">
        <v>203</v>
      </c>
      <c r="F441" s="193"/>
      <c r="G441" s="193"/>
      <c r="H441" s="193"/>
      <c r="I441" s="193"/>
      <c r="J441" s="193"/>
      <c r="K441" s="149"/>
      <c r="L441" s="149"/>
      <c r="M441" s="149"/>
      <c r="N441" s="149"/>
      <c r="U441" s="14"/>
      <c r="V441" s="135"/>
      <c r="W441" s="135"/>
      <c r="X441" s="135"/>
      <c r="Y441" s="135"/>
    </row>
    <row r="442" spans="1:25" s="112" customFormat="1" ht="12.75">
      <c r="A442" s="193"/>
      <c r="B442" s="193"/>
      <c r="C442" s="193"/>
      <c r="D442" s="173">
        <v>3</v>
      </c>
      <c r="E442" s="193" t="s">
        <v>45</v>
      </c>
      <c r="F442" s="193"/>
      <c r="G442" s="193"/>
      <c r="H442" s="193"/>
      <c r="I442" s="193"/>
      <c r="J442" s="193"/>
      <c r="K442" s="149"/>
      <c r="L442" s="149">
        <f>L443</f>
        <v>71000</v>
      </c>
      <c r="M442" s="149"/>
      <c r="N442" s="149">
        <f>N443</f>
        <v>73000</v>
      </c>
      <c r="U442" s="114"/>
      <c r="V442" s="141"/>
      <c r="W442" s="141"/>
      <c r="X442" s="141"/>
      <c r="Y442" s="141"/>
    </row>
    <row r="443" spans="1:25" ht="12.75">
      <c r="A443" s="193"/>
      <c r="B443" s="193"/>
      <c r="C443" s="193"/>
      <c r="D443" s="173">
        <v>32</v>
      </c>
      <c r="E443" s="193" t="s">
        <v>50</v>
      </c>
      <c r="F443" s="193"/>
      <c r="G443" s="193"/>
      <c r="H443" s="193"/>
      <c r="I443" s="193"/>
      <c r="J443" s="193"/>
      <c r="K443" s="224"/>
      <c r="L443" s="224">
        <v>71000</v>
      </c>
      <c r="M443" s="224"/>
      <c r="N443" s="224">
        <v>73000</v>
      </c>
      <c r="O443" s="109"/>
      <c r="P443" s="76"/>
      <c r="Q443" s="76"/>
      <c r="R443" s="76"/>
      <c r="S443" s="76"/>
      <c r="T443" s="76"/>
      <c r="U443" s="88"/>
      <c r="V443" s="1"/>
      <c r="W443" s="1"/>
      <c r="X443" s="1"/>
      <c r="Y443" s="1"/>
    </row>
    <row r="444" spans="1:25" ht="12.75">
      <c r="A444" s="193"/>
      <c r="B444" s="193"/>
      <c r="C444" s="193"/>
      <c r="D444" s="198"/>
      <c r="E444" s="193"/>
      <c r="F444" s="193"/>
      <c r="G444" s="193"/>
      <c r="H444" s="193"/>
      <c r="I444" s="193"/>
      <c r="J444" s="193"/>
      <c r="K444" s="224"/>
      <c r="L444" s="224"/>
      <c r="M444" s="224"/>
      <c r="N444" s="224"/>
      <c r="O444" s="76"/>
      <c r="P444" s="76"/>
      <c r="Q444" s="76"/>
      <c r="R444" s="76"/>
      <c r="S444" s="76"/>
      <c r="T444" s="76"/>
      <c r="U444" s="88"/>
      <c r="V444" s="1"/>
      <c r="W444" s="1"/>
      <c r="X444" s="1"/>
      <c r="Y444" s="1"/>
    </row>
    <row r="445" spans="1:25" s="12" customFormat="1" ht="12.75">
      <c r="A445" s="193"/>
      <c r="B445" s="193"/>
      <c r="C445" s="193"/>
      <c r="D445" s="198"/>
      <c r="E445" s="208" t="s">
        <v>204</v>
      </c>
      <c r="F445" s="193"/>
      <c r="G445" s="193"/>
      <c r="H445" s="193"/>
      <c r="I445" s="193"/>
      <c r="J445" s="193"/>
      <c r="K445" s="328"/>
      <c r="L445" s="328"/>
      <c r="M445" s="328"/>
      <c r="N445" s="328"/>
      <c r="O445" s="109"/>
      <c r="P445" s="109"/>
      <c r="Q445" s="318"/>
      <c r="R445" s="318"/>
      <c r="S445" s="109"/>
      <c r="T445" s="109"/>
      <c r="U445" s="109"/>
      <c r="V445" s="13"/>
      <c r="W445" s="13"/>
      <c r="X445" s="13"/>
      <c r="Y445" s="13"/>
    </row>
    <row r="446" spans="1:25" ht="12.75">
      <c r="A446" s="193"/>
      <c r="B446" s="193"/>
      <c r="C446" s="193"/>
      <c r="D446" s="173">
        <v>3</v>
      </c>
      <c r="E446" s="209" t="s">
        <v>45</v>
      </c>
      <c r="F446" s="193"/>
      <c r="G446" s="193"/>
      <c r="H446" s="193"/>
      <c r="I446" s="193"/>
      <c r="J446" s="193"/>
      <c r="K446" s="149"/>
      <c r="L446" s="149">
        <f>L447</f>
        <v>40500</v>
      </c>
      <c r="M446" s="149"/>
      <c r="N446" s="149">
        <f>N447</f>
        <v>42000</v>
      </c>
      <c r="O446" s="76"/>
      <c r="P446" s="76"/>
      <c r="Q446" s="76"/>
      <c r="R446" s="76"/>
      <c r="S446" s="76"/>
      <c r="T446" s="76"/>
      <c r="U446" s="180"/>
      <c r="V446" s="228"/>
      <c r="W446" s="228"/>
      <c r="X446" s="228"/>
      <c r="Y446" s="228"/>
    </row>
    <row r="447" spans="1:25" ht="12.75">
      <c r="A447" s="193"/>
      <c r="B447" s="193"/>
      <c r="C447" s="193"/>
      <c r="D447" s="173">
        <v>32</v>
      </c>
      <c r="E447" s="209" t="s">
        <v>50</v>
      </c>
      <c r="F447" s="193"/>
      <c r="G447" s="193"/>
      <c r="H447" s="193"/>
      <c r="I447" s="193"/>
      <c r="J447" s="193"/>
      <c r="K447" s="224"/>
      <c r="L447" s="224">
        <v>40500</v>
      </c>
      <c r="M447" s="224"/>
      <c r="N447" s="224">
        <v>42000</v>
      </c>
      <c r="O447" s="76"/>
      <c r="P447" s="76"/>
      <c r="Q447" s="76"/>
      <c r="R447" s="76"/>
      <c r="S447" s="76"/>
      <c r="T447" s="76"/>
      <c r="U447" s="88"/>
      <c r="V447" s="223"/>
      <c r="W447" s="223"/>
      <c r="X447" s="223"/>
      <c r="Y447" s="223"/>
    </row>
    <row r="448" spans="1:25" ht="12.75">
      <c r="A448" s="193"/>
      <c r="B448" s="193"/>
      <c r="C448" s="193"/>
      <c r="D448" s="198"/>
      <c r="E448" s="209"/>
      <c r="F448" s="193"/>
      <c r="G448" s="193"/>
      <c r="H448" s="193"/>
      <c r="I448" s="193"/>
      <c r="J448" s="193"/>
      <c r="K448" s="224"/>
      <c r="L448" s="224"/>
      <c r="M448" s="224"/>
      <c r="N448" s="224"/>
      <c r="O448" s="76"/>
      <c r="P448" s="76"/>
      <c r="Q448" s="76"/>
      <c r="R448" s="76"/>
      <c r="S448" s="76"/>
      <c r="T448" s="76"/>
      <c r="U448" s="88"/>
      <c r="V448" s="223"/>
      <c r="W448" s="223"/>
      <c r="X448" s="223"/>
      <c r="Y448" s="223"/>
    </row>
    <row r="449" spans="1:25" ht="12.75">
      <c r="A449" s="193"/>
      <c r="B449" s="193"/>
      <c r="C449" s="193"/>
      <c r="D449" s="198"/>
      <c r="E449" s="208" t="s">
        <v>247</v>
      </c>
      <c r="F449" s="193"/>
      <c r="G449" s="193"/>
      <c r="H449" s="193"/>
      <c r="I449" s="193"/>
      <c r="J449" s="193"/>
      <c r="K449" s="224"/>
      <c r="L449" s="224"/>
      <c r="M449" s="224"/>
      <c r="N449" s="224"/>
      <c r="O449" s="109"/>
      <c r="P449" s="76"/>
      <c r="Q449" s="76"/>
      <c r="R449" s="76"/>
      <c r="S449" s="76"/>
      <c r="T449" s="76"/>
      <c r="U449" s="88"/>
      <c r="V449" s="189"/>
      <c r="W449" s="189"/>
      <c r="X449" s="189"/>
      <c r="Y449" s="189"/>
    </row>
    <row r="450" spans="1:25" ht="12.75">
      <c r="A450" s="193"/>
      <c r="B450" s="193"/>
      <c r="C450" s="193"/>
      <c r="D450" s="173">
        <v>3</v>
      </c>
      <c r="E450" s="209" t="s">
        <v>45</v>
      </c>
      <c r="F450" s="193"/>
      <c r="G450" s="193"/>
      <c r="H450" s="193"/>
      <c r="I450" s="193"/>
      <c r="J450" s="193"/>
      <c r="K450" s="149"/>
      <c r="L450" s="149">
        <f>L451</f>
        <v>10200</v>
      </c>
      <c r="M450" s="149"/>
      <c r="N450" s="149">
        <f>N451</f>
        <v>10500</v>
      </c>
      <c r="O450" s="76"/>
      <c r="P450" s="76"/>
      <c r="Q450" s="76"/>
      <c r="R450" s="76"/>
      <c r="S450" s="76"/>
      <c r="T450" s="76"/>
      <c r="U450" s="88"/>
      <c r="V450" s="189"/>
      <c r="W450" s="189"/>
      <c r="X450" s="189"/>
      <c r="Y450" s="189"/>
    </row>
    <row r="451" spans="1:25" ht="12.75">
      <c r="A451" s="193"/>
      <c r="B451" s="193"/>
      <c r="C451" s="193"/>
      <c r="D451" s="173">
        <v>32</v>
      </c>
      <c r="E451" s="209" t="s">
        <v>50</v>
      </c>
      <c r="F451" s="193"/>
      <c r="G451" s="193"/>
      <c r="H451" s="193"/>
      <c r="I451" s="193"/>
      <c r="J451" s="193"/>
      <c r="K451" s="224"/>
      <c r="L451" s="224">
        <v>10200</v>
      </c>
      <c r="M451" s="224"/>
      <c r="N451" s="224">
        <v>10500</v>
      </c>
      <c r="O451" s="76"/>
      <c r="P451" s="76"/>
      <c r="Q451" s="76"/>
      <c r="R451" s="76"/>
      <c r="S451" s="76"/>
      <c r="T451" s="76"/>
      <c r="U451" s="180"/>
      <c r="V451" s="228"/>
      <c r="W451" s="228"/>
      <c r="X451" s="228"/>
      <c r="Y451" s="228"/>
    </row>
    <row r="452" spans="2:25" ht="12.75" customHeight="1">
      <c r="B452" s="76"/>
      <c r="C452" s="76"/>
      <c r="D452" s="82"/>
      <c r="E452" s="123"/>
      <c r="F452" s="76"/>
      <c r="G452" s="76"/>
      <c r="H452" s="76"/>
      <c r="I452" s="76"/>
      <c r="J452" s="76"/>
      <c r="K452" s="199"/>
      <c r="L452" s="199"/>
      <c r="M452" s="199"/>
      <c r="N452" s="212"/>
      <c r="O452" s="76"/>
      <c r="P452" s="76"/>
      <c r="Q452" s="76"/>
      <c r="R452" s="76"/>
      <c r="S452" s="76"/>
      <c r="T452" s="76"/>
      <c r="U452" s="88"/>
      <c r="V452" s="223"/>
      <c r="W452" s="223"/>
      <c r="X452" s="223"/>
      <c r="Y452" s="223"/>
    </row>
    <row r="453" spans="5:25" ht="12.75" customHeight="1">
      <c r="E453" s="12" t="s">
        <v>206</v>
      </c>
      <c r="G453" s="111"/>
      <c r="K453" s="76"/>
      <c r="L453" s="76"/>
      <c r="M453" s="76"/>
      <c r="N453" s="82"/>
      <c r="O453" s="76"/>
      <c r="P453" s="76"/>
      <c r="Q453" s="76"/>
      <c r="R453" s="76"/>
      <c r="S453" s="76"/>
      <c r="T453" s="76"/>
      <c r="U453" s="88"/>
      <c r="V453" s="223"/>
      <c r="W453" s="223"/>
      <c r="X453" s="223"/>
      <c r="Y453" s="223"/>
    </row>
    <row r="454" spans="5:25" ht="12.75" customHeight="1">
      <c r="E454" s="12" t="s">
        <v>197</v>
      </c>
      <c r="G454" s="111"/>
      <c r="K454" s="76"/>
      <c r="L454" s="76"/>
      <c r="M454" s="76"/>
      <c r="N454" s="82"/>
      <c r="O454" s="76"/>
      <c r="P454" s="76"/>
      <c r="Q454" s="76"/>
      <c r="R454" s="76"/>
      <c r="S454" s="76"/>
      <c r="T454" s="76"/>
      <c r="U454" s="88"/>
      <c r="V454" s="223"/>
      <c r="W454" s="223"/>
      <c r="X454" s="223"/>
      <c r="Y454" s="223"/>
    </row>
    <row r="455" spans="5:25" ht="12.75" customHeight="1">
      <c r="E455" s="12" t="s">
        <v>207</v>
      </c>
      <c r="G455" s="66"/>
      <c r="K455" s="76"/>
      <c r="L455" s="76"/>
      <c r="M455" s="76"/>
      <c r="N455" s="82"/>
      <c r="O455" s="109"/>
      <c r="P455" s="76"/>
      <c r="Q455" s="76"/>
      <c r="R455" s="76"/>
      <c r="S455" s="76"/>
      <c r="T455" s="76"/>
      <c r="U455" s="88"/>
      <c r="V455" s="189"/>
      <c r="W455" s="189"/>
      <c r="X455" s="189"/>
      <c r="Y455" s="189"/>
    </row>
    <row r="456" spans="5:25" ht="12.75" customHeight="1">
      <c r="E456" s="12" t="s">
        <v>208</v>
      </c>
      <c r="G456" s="66"/>
      <c r="K456" s="76"/>
      <c r="L456" s="76"/>
      <c r="M456" s="76"/>
      <c r="N456" s="82"/>
      <c r="O456" s="76"/>
      <c r="P456" s="76"/>
      <c r="Q456" s="111"/>
      <c r="R456" s="111"/>
      <c r="S456" s="111"/>
      <c r="T456" s="76"/>
      <c r="U456" s="180"/>
      <c r="V456" s="228"/>
      <c r="W456" s="228"/>
      <c r="X456" s="228"/>
      <c r="Y456" s="228"/>
    </row>
    <row r="457" spans="5:25" ht="12.75">
      <c r="E457" s="12"/>
      <c r="G457" s="66"/>
      <c r="K457" s="76"/>
      <c r="L457" s="76"/>
      <c r="M457" s="76"/>
      <c r="N457" s="82"/>
      <c r="O457" s="76"/>
      <c r="P457" s="76"/>
      <c r="Q457" s="111"/>
      <c r="R457" s="111"/>
      <c r="S457" s="111"/>
      <c r="T457" s="76"/>
      <c r="U457" s="88"/>
      <c r="V457" s="223"/>
      <c r="W457" s="223"/>
      <c r="X457" s="223"/>
      <c r="Y457" s="223"/>
    </row>
    <row r="458" spans="1:25" ht="12.75">
      <c r="A458" s="193"/>
      <c r="B458" s="193"/>
      <c r="C458" s="193"/>
      <c r="D458" s="198"/>
      <c r="E458" s="146" t="s">
        <v>248</v>
      </c>
      <c r="F458" s="193"/>
      <c r="G458" s="157"/>
      <c r="H458" s="193"/>
      <c r="I458" s="193"/>
      <c r="J458" s="193"/>
      <c r="K458" s="193"/>
      <c r="L458" s="193"/>
      <c r="M458" s="193"/>
      <c r="N458" s="198"/>
      <c r="O458" s="76"/>
      <c r="P458" s="76"/>
      <c r="Q458" s="111"/>
      <c r="R458" s="111"/>
      <c r="S458" s="111"/>
      <c r="T458" s="76"/>
      <c r="U458" s="88"/>
      <c r="V458" s="223"/>
      <c r="W458" s="223"/>
      <c r="X458" s="223"/>
      <c r="Y458" s="223"/>
    </row>
    <row r="459" spans="1:25" ht="12.75">
      <c r="A459" s="193"/>
      <c r="B459" s="193"/>
      <c r="C459" s="193"/>
      <c r="D459" s="173">
        <v>3</v>
      </c>
      <c r="E459" s="176" t="s">
        <v>45</v>
      </c>
      <c r="F459" s="193"/>
      <c r="G459" s="193"/>
      <c r="H459" s="193"/>
      <c r="I459" s="193"/>
      <c r="J459" s="193"/>
      <c r="K459" s="211"/>
      <c r="L459" s="149">
        <f>L460</f>
        <v>100000</v>
      </c>
      <c r="M459" s="149"/>
      <c r="N459" s="149">
        <f>N460</f>
        <v>302000</v>
      </c>
      <c r="O459" s="76"/>
      <c r="P459" s="76"/>
      <c r="Q459" s="111"/>
      <c r="R459" s="111"/>
      <c r="S459" s="111"/>
      <c r="T459" s="76"/>
      <c r="U459" s="88"/>
      <c r="V459" s="223"/>
      <c r="W459" s="223"/>
      <c r="X459" s="223"/>
      <c r="Y459" s="223"/>
    </row>
    <row r="460" spans="1:25" ht="12.75">
      <c r="A460" s="193"/>
      <c r="B460" s="193"/>
      <c r="C460" s="193"/>
      <c r="D460" s="173">
        <v>32</v>
      </c>
      <c r="E460" s="193" t="s">
        <v>50</v>
      </c>
      <c r="F460" s="193"/>
      <c r="G460" s="193"/>
      <c r="H460" s="193"/>
      <c r="I460" s="193"/>
      <c r="J460" s="193"/>
      <c r="K460" s="193"/>
      <c r="L460" s="224">
        <v>100000</v>
      </c>
      <c r="M460" s="224"/>
      <c r="N460" s="224">
        <v>302000</v>
      </c>
      <c r="O460" s="76"/>
      <c r="P460" s="76"/>
      <c r="Q460" s="111"/>
      <c r="R460" s="111"/>
      <c r="S460" s="111"/>
      <c r="T460" s="76"/>
      <c r="U460" s="88"/>
      <c r="V460" s="223"/>
      <c r="W460" s="223"/>
      <c r="X460" s="223"/>
      <c r="Y460" s="223"/>
    </row>
    <row r="461" spans="1:25" ht="12.75">
      <c r="A461" s="199"/>
      <c r="B461" s="199"/>
      <c r="C461" s="199"/>
      <c r="D461" s="200"/>
      <c r="E461" s="199"/>
      <c r="F461" s="199"/>
      <c r="G461" s="199"/>
      <c r="H461" s="199"/>
      <c r="I461" s="199"/>
      <c r="J461" s="199"/>
      <c r="K461" s="199"/>
      <c r="L461" s="229"/>
      <c r="M461" s="229"/>
      <c r="N461" s="229"/>
      <c r="O461" s="76"/>
      <c r="P461" s="76"/>
      <c r="Q461" s="111"/>
      <c r="R461" s="111"/>
      <c r="S461" s="111"/>
      <c r="T461" s="76"/>
      <c r="U461" s="88"/>
      <c r="V461" s="223"/>
      <c r="W461" s="223"/>
      <c r="X461" s="223"/>
      <c r="Y461" s="223"/>
    </row>
    <row r="462" spans="1:25" ht="12.75">
      <c r="A462" s="76"/>
      <c r="B462" s="76"/>
      <c r="C462" s="76"/>
      <c r="D462" s="82"/>
      <c r="E462" s="76"/>
      <c r="F462" s="76"/>
      <c r="G462" s="76"/>
      <c r="H462" s="76"/>
      <c r="I462" s="76"/>
      <c r="J462" s="76"/>
      <c r="K462" s="76"/>
      <c r="L462" s="76"/>
      <c r="M462" s="76"/>
      <c r="N462" s="136">
        <v>13</v>
      </c>
      <c r="O462" s="76"/>
      <c r="P462" s="111"/>
      <c r="Q462" s="76"/>
      <c r="R462" s="76"/>
      <c r="S462" s="76"/>
      <c r="T462" s="76"/>
      <c r="U462" s="180"/>
      <c r="V462" s="228"/>
      <c r="W462" s="228"/>
      <c r="X462" s="228"/>
      <c r="Y462" s="228"/>
    </row>
    <row r="463" spans="1:25" ht="12.75">
      <c r="A463" s="203"/>
      <c r="B463" s="203"/>
      <c r="C463" s="203"/>
      <c r="D463" s="204"/>
      <c r="E463" s="242" t="s">
        <v>249</v>
      </c>
      <c r="F463" s="214"/>
      <c r="G463" s="214"/>
      <c r="H463" s="214"/>
      <c r="I463" s="214"/>
      <c r="J463" s="203"/>
      <c r="K463" s="203"/>
      <c r="L463" s="203"/>
      <c r="M463" s="203"/>
      <c r="N463" s="204"/>
      <c r="O463" s="76"/>
      <c r="P463" s="111"/>
      <c r="Q463" s="76"/>
      <c r="R463" s="76"/>
      <c r="S463" s="76"/>
      <c r="T463" s="76"/>
      <c r="U463" s="88"/>
      <c r="V463" s="223"/>
      <c r="W463" s="223"/>
      <c r="X463" s="223"/>
      <c r="Y463" s="223"/>
    </row>
    <row r="464" spans="1:26" ht="12.75">
      <c r="A464" s="193"/>
      <c r="B464" s="193"/>
      <c r="C464" s="193"/>
      <c r="D464" s="173">
        <v>4</v>
      </c>
      <c r="E464" s="243" t="s">
        <v>63</v>
      </c>
      <c r="F464" s="193"/>
      <c r="G464" s="193"/>
      <c r="H464" s="193"/>
      <c r="I464" s="193"/>
      <c r="J464" s="193"/>
      <c r="K464" s="211"/>
      <c r="L464" s="211">
        <f>L465</f>
        <v>20500</v>
      </c>
      <c r="M464" s="211"/>
      <c r="N464" s="211">
        <f>N465</f>
        <v>21500</v>
      </c>
      <c r="O464" s="76"/>
      <c r="P464" s="111"/>
      <c r="Q464" s="76"/>
      <c r="R464" s="76"/>
      <c r="S464" s="76"/>
      <c r="T464" s="76"/>
      <c r="U464" s="88"/>
      <c r="V464" s="189"/>
      <c r="W464" s="189"/>
      <c r="X464" s="189"/>
      <c r="Y464" s="189"/>
      <c r="Z464" s="244"/>
    </row>
    <row r="465" spans="1:25" ht="12.75">
      <c r="A465" s="193"/>
      <c r="B465" s="193"/>
      <c r="C465" s="193"/>
      <c r="D465" s="173">
        <v>42</v>
      </c>
      <c r="E465" s="243" t="s">
        <v>67</v>
      </c>
      <c r="F465" s="193"/>
      <c r="G465" s="193"/>
      <c r="H465" s="193"/>
      <c r="I465" s="193"/>
      <c r="J465" s="193"/>
      <c r="K465" s="193"/>
      <c r="L465" s="224">
        <v>20500</v>
      </c>
      <c r="M465" s="224"/>
      <c r="N465" s="224">
        <v>21500</v>
      </c>
      <c r="O465" s="109"/>
      <c r="P465" s="76"/>
      <c r="Q465" s="76"/>
      <c r="R465" s="76"/>
      <c r="S465" s="76"/>
      <c r="T465" s="76"/>
      <c r="U465" s="88"/>
      <c r="V465" s="189"/>
      <c r="W465" s="189"/>
      <c r="X465" s="189"/>
      <c r="Y465" s="189"/>
    </row>
    <row r="466" spans="1:25" s="112" customFormat="1" ht="12.75">
      <c r="A466" s="193"/>
      <c r="B466" s="193"/>
      <c r="C466" s="193"/>
      <c r="D466" s="198"/>
      <c r="E466" s="243"/>
      <c r="F466" s="193"/>
      <c r="G466" s="193"/>
      <c r="H466" s="193"/>
      <c r="I466" s="193"/>
      <c r="J466" s="193"/>
      <c r="K466" s="155"/>
      <c r="L466" s="241"/>
      <c r="M466" s="241"/>
      <c r="N466" s="241"/>
      <c r="O466" s="142"/>
      <c r="P466" s="142"/>
      <c r="Q466" s="142"/>
      <c r="R466" s="142"/>
      <c r="S466" s="142"/>
      <c r="T466" s="142"/>
      <c r="U466" s="143"/>
      <c r="V466" s="144"/>
      <c r="W466" s="144"/>
      <c r="X466" s="144"/>
      <c r="Y466" s="144"/>
    </row>
    <row r="467" spans="1:25" ht="12.75" customHeight="1">
      <c r="A467" s="193"/>
      <c r="B467" s="193"/>
      <c r="C467" s="193"/>
      <c r="D467" s="198"/>
      <c r="E467" s="195" t="s">
        <v>209</v>
      </c>
      <c r="F467" s="196"/>
      <c r="G467" s="196"/>
      <c r="H467" s="196"/>
      <c r="I467" s="196"/>
      <c r="J467" s="193"/>
      <c r="K467" s="193"/>
      <c r="L467" s="224"/>
      <c r="M467" s="224"/>
      <c r="N467" s="224"/>
      <c r="O467" s="109"/>
      <c r="P467" s="76"/>
      <c r="Q467" s="76"/>
      <c r="R467" s="76"/>
      <c r="S467" s="76"/>
      <c r="T467" s="76"/>
      <c r="U467" s="88"/>
      <c r="V467" s="189"/>
      <c r="W467" s="189"/>
      <c r="X467" s="189"/>
      <c r="Y467" s="189"/>
    </row>
    <row r="468" spans="1:25" ht="12.75">
      <c r="A468" s="193"/>
      <c r="B468" s="193"/>
      <c r="C468" s="193"/>
      <c r="D468" s="173">
        <v>4</v>
      </c>
      <c r="E468" s="207" t="s">
        <v>63</v>
      </c>
      <c r="F468" s="196"/>
      <c r="G468" s="196"/>
      <c r="H468" s="196"/>
      <c r="I468" s="196"/>
      <c r="J468" s="193"/>
      <c r="K468" s="181"/>
      <c r="L468" s="181">
        <f>L469</f>
        <v>81000</v>
      </c>
      <c r="M468" s="181"/>
      <c r="N468" s="181">
        <f>N469</f>
        <v>87000</v>
      </c>
      <c r="O468" s="76"/>
      <c r="P468" s="76"/>
      <c r="Q468" s="76"/>
      <c r="R468" s="76"/>
      <c r="S468" s="76"/>
      <c r="T468" s="76"/>
      <c r="U468" s="88"/>
      <c r="V468" s="189"/>
      <c r="W468" s="189"/>
      <c r="X468" s="189"/>
      <c r="Y468" s="189"/>
    </row>
    <row r="469" spans="1:25" s="12" customFormat="1" ht="12.75">
      <c r="A469" s="193"/>
      <c r="B469" s="193"/>
      <c r="C469" s="193"/>
      <c r="D469" s="173">
        <v>41</v>
      </c>
      <c r="E469" s="207" t="s">
        <v>101</v>
      </c>
      <c r="F469" s="196"/>
      <c r="G469" s="196"/>
      <c r="H469" s="196"/>
      <c r="I469" s="196"/>
      <c r="J469" s="193"/>
      <c r="K469" s="147"/>
      <c r="L469" s="238">
        <v>81000</v>
      </c>
      <c r="M469" s="149"/>
      <c r="N469" s="238">
        <v>87000</v>
      </c>
      <c r="O469" s="109"/>
      <c r="P469" s="109"/>
      <c r="Q469" s="318"/>
      <c r="R469" s="318"/>
      <c r="S469" s="109"/>
      <c r="T469" s="109"/>
      <c r="U469" s="109"/>
      <c r="V469" s="151"/>
      <c r="W469" s="151"/>
      <c r="X469" s="151"/>
      <c r="Y469" s="151"/>
    </row>
    <row r="470" spans="1:25" ht="12.75">
      <c r="A470" s="193"/>
      <c r="B470" s="193"/>
      <c r="C470" s="193"/>
      <c r="D470" s="198"/>
      <c r="E470" s="207"/>
      <c r="F470" s="196"/>
      <c r="G470" s="196"/>
      <c r="H470" s="196"/>
      <c r="I470" s="196"/>
      <c r="J470" s="193"/>
      <c r="K470" s="193"/>
      <c r="L470" s="224"/>
      <c r="M470" s="224"/>
      <c r="N470" s="224"/>
      <c r="O470" s="76"/>
      <c r="P470" s="76"/>
      <c r="Q470" s="76"/>
      <c r="R470" s="76"/>
      <c r="S470" s="76"/>
      <c r="T470" s="76"/>
      <c r="U470" s="88"/>
      <c r="V470" s="223"/>
      <c r="W470" s="223"/>
      <c r="X470" s="223"/>
      <c r="Y470" s="223"/>
    </row>
    <row r="471" spans="1:25" ht="12.75">
      <c r="A471" s="193"/>
      <c r="B471" s="193"/>
      <c r="C471" s="193"/>
      <c r="D471" s="198"/>
      <c r="E471" s="208" t="s">
        <v>210</v>
      </c>
      <c r="F471" s="193"/>
      <c r="G471" s="193"/>
      <c r="H471" s="193"/>
      <c r="I471" s="193"/>
      <c r="J471" s="193"/>
      <c r="K471" s="193"/>
      <c r="L471" s="224"/>
      <c r="M471" s="224"/>
      <c r="N471" s="224"/>
      <c r="O471" s="76"/>
      <c r="P471" s="76"/>
      <c r="Q471" s="76"/>
      <c r="R471" s="76"/>
      <c r="S471" s="76"/>
      <c r="T471" s="76"/>
      <c r="U471" s="88"/>
      <c r="V471" s="223"/>
      <c r="W471" s="223"/>
      <c r="X471" s="223"/>
      <c r="Y471" s="223"/>
    </row>
    <row r="472" spans="1:25" ht="12.75">
      <c r="A472" s="193"/>
      <c r="B472" s="193"/>
      <c r="C472" s="193"/>
      <c r="D472" s="173">
        <v>4</v>
      </c>
      <c r="E472" s="209" t="s">
        <v>101</v>
      </c>
      <c r="F472" s="193"/>
      <c r="G472" s="193"/>
      <c r="H472" s="193"/>
      <c r="I472" s="193"/>
      <c r="J472" s="193"/>
      <c r="K472" s="211"/>
      <c r="L472" s="211">
        <f>L473</f>
        <v>184000</v>
      </c>
      <c r="M472" s="211"/>
      <c r="N472" s="211">
        <f>N473</f>
        <v>195000</v>
      </c>
      <c r="O472" s="76"/>
      <c r="P472" s="76"/>
      <c r="Q472" s="111"/>
      <c r="R472" s="76"/>
      <c r="S472" s="76"/>
      <c r="T472" s="76"/>
      <c r="U472" s="88"/>
      <c r="V472" s="223"/>
      <c r="W472" s="223"/>
      <c r="X472" s="223"/>
      <c r="Y472" s="223"/>
    </row>
    <row r="473" spans="1:25" ht="12.75">
      <c r="A473" s="193"/>
      <c r="B473" s="193"/>
      <c r="C473" s="193"/>
      <c r="D473" s="173">
        <v>42</v>
      </c>
      <c r="E473" s="209" t="s">
        <v>67</v>
      </c>
      <c r="F473" s="193"/>
      <c r="G473" s="193"/>
      <c r="H473" s="193"/>
      <c r="I473" s="193"/>
      <c r="J473" s="193"/>
      <c r="K473" s="193"/>
      <c r="L473" s="224">
        <v>184000</v>
      </c>
      <c r="M473" s="224"/>
      <c r="N473" s="224">
        <v>195000</v>
      </c>
      <c r="O473" s="76"/>
      <c r="P473" s="76"/>
      <c r="Q473" s="76"/>
      <c r="R473" s="76"/>
      <c r="S473" s="76"/>
      <c r="T473" s="76"/>
      <c r="U473" s="88"/>
      <c r="V473" s="223"/>
      <c r="W473" s="223"/>
      <c r="X473" s="223"/>
      <c r="Y473" s="223"/>
    </row>
    <row r="474" spans="1:25" ht="12.75">
      <c r="A474" s="193"/>
      <c r="B474" s="193"/>
      <c r="C474" s="193"/>
      <c r="D474" s="198"/>
      <c r="E474" s="193"/>
      <c r="F474" s="193"/>
      <c r="G474" s="193"/>
      <c r="H474" s="193"/>
      <c r="I474" s="193"/>
      <c r="J474" s="193"/>
      <c r="K474" s="193"/>
      <c r="L474" s="224"/>
      <c r="M474" s="224"/>
      <c r="N474" s="224"/>
      <c r="O474" s="109"/>
      <c r="P474" s="76"/>
      <c r="Q474" s="76"/>
      <c r="R474" s="76"/>
      <c r="S474" s="76"/>
      <c r="T474" s="76"/>
      <c r="U474" s="88"/>
      <c r="V474" s="189"/>
      <c r="W474" s="189"/>
      <c r="X474" s="189"/>
      <c r="Y474" s="189"/>
    </row>
    <row r="475" spans="1:25" ht="12.75">
      <c r="A475" s="193"/>
      <c r="B475" s="193"/>
      <c r="C475" s="193"/>
      <c r="D475" s="198"/>
      <c r="E475" s="208" t="s">
        <v>250</v>
      </c>
      <c r="F475" s="193"/>
      <c r="G475" s="193"/>
      <c r="H475" s="193"/>
      <c r="I475" s="193"/>
      <c r="J475" s="193"/>
      <c r="K475" s="193"/>
      <c r="L475" s="224"/>
      <c r="M475" s="224"/>
      <c r="N475" s="224"/>
      <c r="O475" s="109"/>
      <c r="P475" s="76"/>
      <c r="Q475" s="76"/>
      <c r="R475" s="76"/>
      <c r="S475" s="76"/>
      <c r="T475" s="76"/>
      <c r="U475" s="88"/>
      <c r="V475" s="189"/>
      <c r="W475" s="189"/>
      <c r="X475" s="189"/>
      <c r="Y475" s="189"/>
    </row>
    <row r="476" spans="1:25" ht="12.75">
      <c r="A476" s="193"/>
      <c r="B476" s="193"/>
      <c r="C476" s="193"/>
      <c r="D476" s="173">
        <v>4</v>
      </c>
      <c r="E476" s="209" t="s">
        <v>63</v>
      </c>
      <c r="F476" s="193"/>
      <c r="G476" s="193"/>
      <c r="H476" s="193"/>
      <c r="I476" s="193"/>
      <c r="J476" s="193"/>
      <c r="K476" s="211"/>
      <c r="L476" s="211">
        <f>L477</f>
        <v>306000</v>
      </c>
      <c r="M476" s="211"/>
      <c r="N476" s="211">
        <f>N477</f>
        <v>326000</v>
      </c>
      <c r="O476" s="76"/>
      <c r="P476" s="76"/>
      <c r="Q476" s="76"/>
      <c r="R476" s="76"/>
      <c r="S476" s="76"/>
      <c r="T476" s="76"/>
      <c r="U476" s="88"/>
      <c r="V476" s="189"/>
      <c r="W476" s="189"/>
      <c r="X476" s="189"/>
      <c r="Y476" s="189"/>
    </row>
    <row r="477" spans="1:25" ht="12.75">
      <c r="A477" s="193"/>
      <c r="B477" s="193"/>
      <c r="C477" s="193"/>
      <c r="D477" s="173">
        <v>42</v>
      </c>
      <c r="E477" s="209" t="s">
        <v>67</v>
      </c>
      <c r="F477" s="193"/>
      <c r="G477" s="193"/>
      <c r="H477" s="193"/>
      <c r="I477" s="193"/>
      <c r="J477" s="193"/>
      <c r="K477" s="193"/>
      <c r="L477" s="224">
        <v>306000</v>
      </c>
      <c r="M477" s="224"/>
      <c r="N477" s="224">
        <v>326000</v>
      </c>
      <c r="O477" s="39"/>
      <c r="P477" s="111"/>
      <c r="Q477" s="76"/>
      <c r="R477" s="76"/>
      <c r="S477" s="76"/>
      <c r="T477" s="76"/>
      <c r="U477" s="180"/>
      <c r="V477" s="228"/>
      <c r="W477" s="228"/>
      <c r="X477" s="228"/>
      <c r="Y477" s="228"/>
    </row>
    <row r="478" spans="1:25" ht="12.75">
      <c r="A478" s="193"/>
      <c r="B478" s="193"/>
      <c r="C478" s="193"/>
      <c r="D478" s="198"/>
      <c r="E478" s="209"/>
      <c r="F478" s="193"/>
      <c r="G478" s="193"/>
      <c r="H478" s="193"/>
      <c r="I478" s="193"/>
      <c r="J478" s="193"/>
      <c r="K478" s="193"/>
      <c r="L478" s="224"/>
      <c r="M478" s="224"/>
      <c r="N478" s="224"/>
      <c r="O478" s="76"/>
      <c r="P478" s="76"/>
      <c r="Q478" s="76"/>
      <c r="R478" s="76"/>
      <c r="S478" s="76"/>
      <c r="T478" s="76"/>
      <c r="U478" s="88"/>
      <c r="V478" s="223"/>
      <c r="W478" s="223"/>
      <c r="X478" s="223"/>
      <c r="Y478" s="223"/>
    </row>
    <row r="479" spans="1:25" ht="12.75">
      <c r="A479" s="193"/>
      <c r="B479" s="193"/>
      <c r="C479" s="193"/>
      <c r="D479" s="198"/>
      <c r="E479" s="146" t="s">
        <v>251</v>
      </c>
      <c r="F479" s="193"/>
      <c r="G479" s="193"/>
      <c r="H479" s="193"/>
      <c r="I479" s="193"/>
      <c r="J479" s="193"/>
      <c r="K479" s="193"/>
      <c r="L479" s="224"/>
      <c r="M479" s="224"/>
      <c r="N479" s="224"/>
      <c r="O479" s="76"/>
      <c r="P479" s="76"/>
      <c r="Q479" s="76"/>
      <c r="R479" s="76"/>
      <c r="S479" s="76"/>
      <c r="T479" s="76"/>
      <c r="U479" s="88"/>
      <c r="V479" s="223"/>
      <c r="W479" s="223"/>
      <c r="X479" s="223"/>
      <c r="Y479" s="223"/>
    </row>
    <row r="480" spans="1:25" ht="12.75">
      <c r="A480" s="193"/>
      <c r="B480" s="193"/>
      <c r="C480" s="193"/>
      <c r="D480" s="173">
        <v>3</v>
      </c>
      <c r="E480" s="176" t="s">
        <v>45</v>
      </c>
      <c r="F480" s="193"/>
      <c r="G480" s="193"/>
      <c r="H480" s="193"/>
      <c r="I480" s="193"/>
      <c r="J480" s="193"/>
      <c r="K480" s="211"/>
      <c r="L480" s="211">
        <f>L481</f>
        <v>10200</v>
      </c>
      <c r="M480" s="211"/>
      <c r="N480" s="211">
        <f>N481</f>
        <v>10500</v>
      </c>
      <c r="O480" s="76"/>
      <c r="P480" s="76"/>
      <c r="Q480" s="76"/>
      <c r="R480" s="76"/>
      <c r="S480" s="76"/>
      <c r="T480" s="76"/>
      <c r="U480" s="88"/>
      <c r="V480" s="223"/>
      <c r="W480" s="223"/>
      <c r="X480" s="223"/>
      <c r="Y480" s="223"/>
    </row>
    <row r="481" spans="1:25" ht="12.75">
      <c r="A481" s="193"/>
      <c r="B481" s="193"/>
      <c r="C481" s="193"/>
      <c r="D481" s="173">
        <v>32</v>
      </c>
      <c r="E481" s="193" t="s">
        <v>50</v>
      </c>
      <c r="F481" s="193"/>
      <c r="G481" s="193"/>
      <c r="H481" s="193"/>
      <c r="I481" s="193"/>
      <c r="J481" s="193"/>
      <c r="K481" s="193"/>
      <c r="L481" s="224">
        <v>10200</v>
      </c>
      <c r="M481" s="224"/>
      <c r="N481" s="224">
        <v>10500</v>
      </c>
      <c r="O481" s="76"/>
      <c r="P481" s="76"/>
      <c r="Q481" s="76"/>
      <c r="R481" s="76"/>
      <c r="S481" s="76"/>
      <c r="T481" s="76"/>
      <c r="U481" s="88"/>
      <c r="V481" s="223"/>
      <c r="W481" s="223"/>
      <c r="X481" s="223"/>
      <c r="Y481" s="223"/>
    </row>
    <row r="482" spans="1:25" ht="12.75">
      <c r="A482" s="199"/>
      <c r="B482" s="199"/>
      <c r="C482" s="199"/>
      <c r="D482" s="212"/>
      <c r="E482" s="245"/>
      <c r="F482" s="199"/>
      <c r="G482" s="199"/>
      <c r="H482" s="199"/>
      <c r="I482" s="199"/>
      <c r="J482" s="199"/>
      <c r="K482" s="199"/>
      <c r="L482" s="199"/>
      <c r="M482" s="199"/>
      <c r="N482" s="212"/>
      <c r="O482" s="76"/>
      <c r="P482" s="76"/>
      <c r="Q482" s="76"/>
      <c r="R482" s="76"/>
      <c r="S482" s="76"/>
      <c r="T482" s="76"/>
      <c r="U482" s="180"/>
      <c r="V482" s="228"/>
      <c r="W482" s="228"/>
      <c r="X482" s="228"/>
      <c r="Y482" s="228"/>
    </row>
    <row r="483" spans="1:25" ht="12.75">
      <c r="A483" s="76"/>
      <c r="B483" s="76"/>
      <c r="C483" s="76"/>
      <c r="D483" s="82"/>
      <c r="E483" s="109" t="s">
        <v>211</v>
      </c>
      <c r="F483" s="76"/>
      <c r="G483" s="76"/>
      <c r="H483" s="76"/>
      <c r="I483" s="76"/>
      <c r="J483" s="76"/>
      <c r="K483" s="76"/>
      <c r="L483" s="76"/>
      <c r="M483" s="76"/>
      <c r="N483" s="82"/>
      <c r="O483" s="76"/>
      <c r="P483" s="76"/>
      <c r="Q483" s="76"/>
      <c r="R483" s="76"/>
      <c r="S483" s="76"/>
      <c r="T483" s="76"/>
      <c r="U483" s="88"/>
      <c r="V483" s="223"/>
      <c r="W483" s="223"/>
      <c r="X483" s="223"/>
      <c r="Y483" s="223"/>
    </row>
    <row r="484" spans="1:25" ht="12.75">
      <c r="A484" s="76"/>
      <c r="B484" s="76"/>
      <c r="C484" s="76"/>
      <c r="D484" s="82"/>
      <c r="E484" s="109" t="s">
        <v>212</v>
      </c>
      <c r="F484" s="76"/>
      <c r="G484" s="76"/>
      <c r="H484" s="76"/>
      <c r="I484" s="76"/>
      <c r="J484" s="76"/>
      <c r="K484" s="76"/>
      <c r="L484" s="76"/>
      <c r="M484" s="76"/>
      <c r="N484" s="82"/>
      <c r="O484" s="76"/>
      <c r="P484" s="76"/>
      <c r="Q484" s="76"/>
      <c r="R484" s="76"/>
      <c r="S484" s="76"/>
      <c r="T484" s="76"/>
      <c r="U484" s="88"/>
      <c r="V484" s="223"/>
      <c r="W484" s="223"/>
      <c r="X484" s="223"/>
      <c r="Y484" s="223"/>
    </row>
    <row r="485" spans="1:25" ht="12.75">
      <c r="A485" s="76"/>
      <c r="B485" s="76"/>
      <c r="C485" s="76"/>
      <c r="D485" s="82"/>
      <c r="E485" s="109" t="s">
        <v>213</v>
      </c>
      <c r="F485" s="76"/>
      <c r="G485" s="76"/>
      <c r="H485" s="76"/>
      <c r="I485" s="76"/>
      <c r="J485" s="76"/>
      <c r="K485" s="76"/>
      <c r="L485" s="76"/>
      <c r="M485" s="76"/>
      <c r="N485" s="82"/>
      <c r="O485" s="76"/>
      <c r="P485" s="76"/>
      <c r="Q485" s="76"/>
      <c r="R485" s="76"/>
      <c r="S485" s="76"/>
      <c r="T485" s="76"/>
      <c r="U485" s="88"/>
      <c r="V485" s="223"/>
      <c r="W485" s="223"/>
      <c r="X485" s="223"/>
      <c r="Y485" s="223"/>
    </row>
    <row r="486" spans="1:25" ht="12.75">
      <c r="A486" s="76"/>
      <c r="B486" s="76"/>
      <c r="C486" s="76"/>
      <c r="D486" s="82"/>
      <c r="E486" s="109" t="s">
        <v>252</v>
      </c>
      <c r="F486" s="76"/>
      <c r="G486" s="76"/>
      <c r="H486" s="76"/>
      <c r="I486" s="76"/>
      <c r="J486" s="76"/>
      <c r="K486" s="76"/>
      <c r="L486" s="76"/>
      <c r="M486" s="76"/>
      <c r="N486" s="82"/>
      <c r="O486" s="76"/>
      <c r="P486" s="76"/>
      <c r="Q486" s="76"/>
      <c r="R486" s="76"/>
      <c r="S486" s="76"/>
      <c r="T486" s="76"/>
      <c r="U486" s="88"/>
      <c r="V486" s="223"/>
      <c r="W486" s="223"/>
      <c r="X486" s="223"/>
      <c r="Y486" s="223"/>
    </row>
    <row r="487" spans="2:25" ht="12.75">
      <c r="B487" s="76"/>
      <c r="C487" s="76"/>
      <c r="D487" s="82"/>
      <c r="E487" s="109"/>
      <c r="F487" s="76"/>
      <c r="G487" s="76"/>
      <c r="H487" s="76"/>
      <c r="I487" s="76"/>
      <c r="J487" s="76"/>
      <c r="K487" s="76"/>
      <c r="L487" s="76"/>
      <c r="M487" s="76"/>
      <c r="N487" s="82"/>
      <c r="O487" s="76"/>
      <c r="P487" s="76"/>
      <c r="Q487" s="76"/>
      <c r="R487" s="76"/>
      <c r="S487" s="76"/>
      <c r="T487" s="76"/>
      <c r="U487" s="88"/>
      <c r="V487" s="223"/>
      <c r="W487" s="223"/>
      <c r="X487" s="223"/>
      <c r="Y487" s="223"/>
    </row>
    <row r="488" spans="1:26" ht="12.75">
      <c r="A488" s="193"/>
      <c r="B488" s="193"/>
      <c r="C488" s="193"/>
      <c r="D488" s="198"/>
      <c r="E488" s="146" t="s">
        <v>253</v>
      </c>
      <c r="F488" s="193"/>
      <c r="G488" s="193"/>
      <c r="H488" s="193"/>
      <c r="I488" s="193"/>
      <c r="J488" s="193"/>
      <c r="K488" s="193"/>
      <c r="L488" s="193"/>
      <c r="M488" s="193"/>
      <c r="N488" s="198"/>
      <c r="O488" s="76"/>
      <c r="P488" s="76"/>
      <c r="Q488" s="76"/>
      <c r="R488" s="76"/>
      <c r="S488" s="76"/>
      <c r="T488" s="76"/>
      <c r="U488" s="88"/>
      <c r="V488" s="223"/>
      <c r="W488" s="223"/>
      <c r="X488" s="223"/>
      <c r="Y488" s="223"/>
      <c r="Z488" s="244"/>
    </row>
    <row r="489" spans="1:25" ht="12.75">
      <c r="A489" s="193"/>
      <c r="B489" s="193"/>
      <c r="C489" s="193"/>
      <c r="D489" s="173">
        <v>3</v>
      </c>
      <c r="E489" s="193" t="s">
        <v>45</v>
      </c>
      <c r="F489" s="193"/>
      <c r="G489" s="193"/>
      <c r="H489" s="193"/>
      <c r="I489" s="193"/>
      <c r="J489" s="193"/>
      <c r="K489" s="211"/>
      <c r="L489" s="149">
        <f>L490</f>
        <v>22000</v>
      </c>
      <c r="M489" s="149"/>
      <c r="N489" s="149">
        <f>N490</f>
        <v>44000</v>
      </c>
      <c r="O489" s="76"/>
      <c r="P489" s="76"/>
      <c r="Q489" s="76"/>
      <c r="R489" s="76"/>
      <c r="S489" s="76"/>
      <c r="T489" s="76"/>
      <c r="U489" s="88"/>
      <c r="V489" s="223"/>
      <c r="W489" s="223"/>
      <c r="X489" s="223"/>
      <c r="Y489" s="223"/>
    </row>
    <row r="490" spans="1:25" ht="12.75">
      <c r="A490" s="193"/>
      <c r="B490" s="193"/>
      <c r="C490" s="193"/>
      <c r="D490" s="173">
        <v>32</v>
      </c>
      <c r="E490" s="193" t="s">
        <v>50</v>
      </c>
      <c r="F490" s="193"/>
      <c r="G490" s="193"/>
      <c r="H490" s="193"/>
      <c r="I490" s="193"/>
      <c r="J490" s="193"/>
      <c r="K490" s="193"/>
      <c r="L490" s="224">
        <v>22000</v>
      </c>
      <c r="M490" s="224"/>
      <c r="N490" s="224">
        <v>44000</v>
      </c>
      <c r="O490" s="76"/>
      <c r="P490" s="76"/>
      <c r="Q490" s="76"/>
      <c r="R490" s="76"/>
      <c r="S490" s="76"/>
      <c r="T490" s="76"/>
      <c r="U490" s="88"/>
      <c r="V490" s="223"/>
      <c r="W490" s="223"/>
      <c r="X490" s="223"/>
      <c r="Y490" s="223"/>
    </row>
    <row r="491" spans="1:25" ht="12.75">
      <c r="A491" s="193"/>
      <c r="B491" s="193"/>
      <c r="C491" s="193"/>
      <c r="D491" s="198"/>
      <c r="E491" s="146" t="s">
        <v>254</v>
      </c>
      <c r="F491" s="193"/>
      <c r="G491" s="193"/>
      <c r="H491" s="193"/>
      <c r="I491" s="193"/>
      <c r="J491" s="193"/>
      <c r="K491" s="193"/>
      <c r="L491" s="224"/>
      <c r="M491" s="224"/>
      <c r="N491" s="224"/>
      <c r="O491" s="76"/>
      <c r="P491" s="76"/>
      <c r="Q491" s="76"/>
      <c r="R491" s="76"/>
      <c r="S491" s="76"/>
      <c r="T491" s="76"/>
      <c r="U491" s="88"/>
      <c r="V491" s="223"/>
      <c r="W491" s="223"/>
      <c r="X491" s="223"/>
      <c r="Y491" s="223"/>
    </row>
    <row r="492" spans="1:25" ht="12.75">
      <c r="A492" s="193"/>
      <c r="B492" s="193"/>
      <c r="C492" s="193"/>
      <c r="D492" s="173">
        <v>3</v>
      </c>
      <c r="E492" s="193" t="s">
        <v>45</v>
      </c>
      <c r="F492" s="193"/>
      <c r="G492" s="193"/>
      <c r="H492" s="193"/>
      <c r="I492" s="193"/>
      <c r="J492" s="193"/>
      <c r="K492" s="211"/>
      <c r="L492" s="149">
        <f>L493</f>
        <v>2000</v>
      </c>
      <c r="M492" s="149"/>
      <c r="N492" s="149">
        <f>N493</f>
        <v>2100</v>
      </c>
      <c r="O492" s="76"/>
      <c r="P492" s="76"/>
      <c r="Q492" s="76"/>
      <c r="R492" s="76"/>
      <c r="S492" s="76"/>
      <c r="T492" s="76"/>
      <c r="U492" s="88"/>
      <c r="V492" s="223"/>
      <c r="W492" s="223"/>
      <c r="X492" s="223"/>
      <c r="Y492" s="223"/>
    </row>
    <row r="493" spans="1:25" ht="12.75">
      <c r="A493" s="193"/>
      <c r="B493" s="193"/>
      <c r="C493" s="193"/>
      <c r="D493" s="173">
        <v>32</v>
      </c>
      <c r="E493" s="193" t="s">
        <v>50</v>
      </c>
      <c r="F493" s="193"/>
      <c r="G493" s="193"/>
      <c r="H493" s="193"/>
      <c r="I493" s="193"/>
      <c r="J493" s="193"/>
      <c r="K493" s="193"/>
      <c r="L493" s="224">
        <v>2000</v>
      </c>
      <c r="M493" s="224"/>
      <c r="N493" s="224">
        <v>2100</v>
      </c>
      <c r="O493" s="109"/>
      <c r="P493" s="76"/>
      <c r="Q493" s="76"/>
      <c r="R493" s="76"/>
      <c r="S493" s="76"/>
      <c r="T493" s="76"/>
      <c r="U493" s="88"/>
      <c r="V493" s="189"/>
      <c r="W493" s="189"/>
      <c r="X493" s="189"/>
      <c r="Y493" s="189"/>
    </row>
    <row r="494" spans="2:25" ht="12.75">
      <c r="B494" s="76"/>
      <c r="C494" s="76"/>
      <c r="D494" s="82"/>
      <c r="E494" s="76"/>
      <c r="F494" s="76"/>
      <c r="G494" s="76"/>
      <c r="H494" s="76"/>
      <c r="I494" s="76"/>
      <c r="J494" s="76"/>
      <c r="K494" s="76"/>
      <c r="L494" s="76"/>
      <c r="M494" s="76"/>
      <c r="N494" s="82"/>
      <c r="O494" s="76"/>
      <c r="P494" s="76"/>
      <c r="Q494" s="76"/>
      <c r="R494" s="76"/>
      <c r="S494" s="76"/>
      <c r="T494" s="76"/>
      <c r="U494" s="88"/>
      <c r="V494" s="223"/>
      <c r="W494" s="223"/>
      <c r="X494" s="223"/>
      <c r="Y494" s="223"/>
    </row>
    <row r="495" spans="2:25" ht="12.75">
      <c r="B495" s="76"/>
      <c r="C495" s="76"/>
      <c r="D495" s="82"/>
      <c r="E495" s="76"/>
      <c r="F495" s="76"/>
      <c r="G495" s="76"/>
      <c r="H495" s="76"/>
      <c r="I495" s="76"/>
      <c r="J495" s="76"/>
      <c r="K495" s="76"/>
      <c r="L495" s="76"/>
      <c r="M495" s="76"/>
      <c r="N495" s="82"/>
      <c r="O495" s="76"/>
      <c r="P495" s="76"/>
      <c r="Q495" s="76"/>
      <c r="R495" s="76"/>
      <c r="S495" s="76"/>
      <c r="T495" s="76"/>
      <c r="U495" s="88"/>
      <c r="V495" s="223"/>
      <c r="W495" s="223"/>
      <c r="X495" s="223"/>
      <c r="Y495" s="223"/>
    </row>
    <row r="496" spans="2:25" ht="12.75">
      <c r="B496" s="76"/>
      <c r="C496" s="76"/>
      <c r="D496" s="82"/>
      <c r="E496" s="76"/>
      <c r="F496" s="76"/>
      <c r="G496" s="76"/>
      <c r="H496" s="76"/>
      <c r="I496" s="76"/>
      <c r="J496" s="76"/>
      <c r="K496" s="76"/>
      <c r="L496" s="76"/>
      <c r="M496" s="76"/>
      <c r="N496" s="82"/>
      <c r="O496" s="76"/>
      <c r="P496" s="76"/>
      <c r="Q496" s="76"/>
      <c r="R496" s="76"/>
      <c r="S496" s="76"/>
      <c r="T496" s="76"/>
      <c r="U496" s="88"/>
      <c r="V496" s="223"/>
      <c r="W496" s="223"/>
      <c r="X496" s="223"/>
      <c r="Y496" s="223"/>
    </row>
    <row r="497" spans="2:25" ht="12.75">
      <c r="B497" s="76"/>
      <c r="C497" s="76"/>
      <c r="D497" s="82"/>
      <c r="E497" s="76"/>
      <c r="F497" s="76"/>
      <c r="G497" s="76"/>
      <c r="H497" s="76"/>
      <c r="I497" s="76"/>
      <c r="J497" s="76"/>
      <c r="K497" s="76"/>
      <c r="L497" s="76"/>
      <c r="M497" s="76"/>
      <c r="N497" s="82"/>
      <c r="O497" s="76"/>
      <c r="P497" s="76"/>
      <c r="Q497" s="76"/>
      <c r="R497" s="76"/>
      <c r="S497" s="76"/>
      <c r="T497" s="76"/>
      <c r="U497" s="88"/>
      <c r="V497" s="223"/>
      <c r="W497" s="223"/>
      <c r="X497" s="223"/>
      <c r="Y497" s="223"/>
    </row>
    <row r="498" spans="2:25" ht="12.75">
      <c r="B498" s="76"/>
      <c r="C498" s="76"/>
      <c r="D498" s="189"/>
      <c r="E498" s="76"/>
      <c r="F498" s="76"/>
      <c r="G498" s="76"/>
      <c r="H498" s="76"/>
      <c r="I498" s="76"/>
      <c r="J498" s="76"/>
      <c r="K498" s="76"/>
      <c r="L498" s="76"/>
      <c r="M498" s="76"/>
      <c r="N498" s="136">
        <v>14</v>
      </c>
      <c r="O498" s="76"/>
      <c r="P498" s="76"/>
      <c r="Q498" s="76"/>
      <c r="R498" s="76"/>
      <c r="S498" s="76"/>
      <c r="T498" s="76"/>
      <c r="U498" s="88"/>
      <c r="V498" s="223"/>
      <c r="W498" s="223"/>
      <c r="X498" s="223"/>
      <c r="Y498" s="223"/>
    </row>
    <row r="499" spans="2:25" ht="12.75">
      <c r="B499" t="s">
        <v>214</v>
      </c>
      <c r="D499" s="1"/>
      <c r="K499" s="76"/>
      <c r="L499" s="76"/>
      <c r="M499" s="76"/>
      <c r="N499" s="82"/>
      <c r="O499" s="76"/>
      <c r="P499" s="76"/>
      <c r="Q499" s="76"/>
      <c r="R499" s="76"/>
      <c r="S499" s="76"/>
      <c r="T499" s="76"/>
      <c r="U499" s="88"/>
      <c r="V499" s="223"/>
      <c r="W499" s="223"/>
      <c r="X499" s="223"/>
      <c r="Y499" s="223"/>
    </row>
    <row r="500" spans="4:25" ht="12.75">
      <c r="D500" s="1"/>
      <c r="K500" s="76"/>
      <c r="L500" s="76"/>
      <c r="M500" s="76"/>
      <c r="N500" s="82"/>
      <c r="O500" s="109"/>
      <c r="P500" s="76"/>
      <c r="Q500" s="76"/>
      <c r="R500" s="76"/>
      <c r="S500" s="76"/>
      <c r="T500" s="76"/>
      <c r="U500" s="88"/>
      <c r="V500" s="189"/>
      <c r="W500" s="189"/>
      <c r="X500" s="189"/>
      <c r="Y500" s="189"/>
    </row>
    <row r="501" spans="4:25" ht="12.75">
      <c r="D501" s="1"/>
      <c r="K501" s="76"/>
      <c r="L501" s="76"/>
      <c r="M501" s="76"/>
      <c r="N501" s="82"/>
      <c r="O501" s="76"/>
      <c r="P501" s="76"/>
      <c r="Q501" s="76"/>
      <c r="R501" s="76"/>
      <c r="S501" s="76"/>
      <c r="T501" s="76"/>
      <c r="U501" s="180"/>
      <c r="V501" s="228"/>
      <c r="W501" s="228"/>
      <c r="X501" s="228"/>
      <c r="Y501" s="228"/>
    </row>
    <row r="502" spans="1:25" ht="12.75">
      <c r="A502" s="309" t="s">
        <v>215</v>
      </c>
      <c r="B502" s="309"/>
      <c r="C502" s="309"/>
      <c r="D502" s="309"/>
      <c r="E502" s="309"/>
      <c r="F502" s="309"/>
      <c r="G502" s="309"/>
      <c r="H502" s="309"/>
      <c r="I502" s="309"/>
      <c r="J502" s="309"/>
      <c r="K502" s="309"/>
      <c r="L502" s="309"/>
      <c r="M502" s="309"/>
      <c r="N502" s="309"/>
      <c r="O502" s="76"/>
      <c r="P502" s="76"/>
      <c r="Q502" s="76"/>
      <c r="R502" s="76"/>
      <c r="S502" s="76"/>
      <c r="T502" s="76"/>
      <c r="U502" s="88"/>
      <c r="V502" s="223"/>
      <c r="W502" s="223"/>
      <c r="X502" s="223"/>
      <c r="Y502" s="223"/>
    </row>
    <row r="503" spans="1:2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76"/>
      <c r="L503" s="76"/>
      <c r="M503" s="76"/>
      <c r="N503" s="82"/>
      <c r="O503" s="76"/>
      <c r="P503" s="76"/>
      <c r="Q503" s="76"/>
      <c r="R503" s="76"/>
      <c r="S503" s="76"/>
      <c r="T503" s="76"/>
      <c r="U503" s="88"/>
      <c r="V503" s="223"/>
      <c r="W503" s="223"/>
      <c r="X503" s="223"/>
      <c r="Y503" s="223"/>
    </row>
    <row r="504" spans="4:25" ht="12.75">
      <c r="D504" s="1"/>
      <c r="K504" s="76"/>
      <c r="L504" s="76"/>
      <c r="M504" s="76"/>
      <c r="N504" s="82"/>
      <c r="O504" s="76"/>
      <c r="P504" s="76"/>
      <c r="Q504" s="76"/>
      <c r="R504" s="76"/>
      <c r="S504" s="76"/>
      <c r="T504" s="76"/>
      <c r="U504" s="88"/>
      <c r="V504" s="223"/>
      <c r="W504" s="223"/>
      <c r="X504" s="223"/>
      <c r="Y504" s="223"/>
    </row>
    <row r="505" spans="1:25" ht="12.75" customHeight="1">
      <c r="A505" s="310" t="s">
        <v>255</v>
      </c>
      <c r="B505" s="310"/>
      <c r="C505" s="310"/>
      <c r="D505" s="310"/>
      <c r="E505" s="310"/>
      <c r="F505" s="310"/>
      <c r="G505" s="310"/>
      <c r="H505" s="310"/>
      <c r="I505" s="310"/>
      <c r="J505" s="310"/>
      <c r="K505" s="310"/>
      <c r="L505" s="310"/>
      <c r="M505" s="310"/>
      <c r="N505" s="310"/>
      <c r="O505" s="76"/>
      <c r="P505" s="76"/>
      <c r="Q505" s="76"/>
      <c r="R505" s="76"/>
      <c r="S505" s="76"/>
      <c r="T505" s="76"/>
      <c r="U505" s="88"/>
      <c r="V505" s="223"/>
      <c r="W505" s="223"/>
      <c r="X505" s="223"/>
      <c r="Y505" s="223"/>
    </row>
    <row r="506" spans="1:25" ht="12.75">
      <c r="A506" s="310"/>
      <c r="B506" s="310"/>
      <c r="C506" s="310"/>
      <c r="D506" s="310"/>
      <c r="E506" s="310"/>
      <c r="F506" s="310"/>
      <c r="G506" s="310"/>
      <c r="H506" s="310"/>
      <c r="I506" s="310"/>
      <c r="J506" s="310"/>
      <c r="K506" s="310"/>
      <c r="L506" s="310"/>
      <c r="M506" s="310"/>
      <c r="N506" s="310"/>
      <c r="O506" s="76"/>
      <c r="P506" s="76"/>
      <c r="Q506" s="76"/>
      <c r="R506" s="76"/>
      <c r="S506" s="76"/>
      <c r="T506" s="76"/>
      <c r="U506" s="88"/>
      <c r="V506" s="223"/>
      <c r="W506" s="223"/>
      <c r="X506" s="223"/>
      <c r="Y506" s="223"/>
    </row>
    <row r="507" spans="4:25" ht="12.75">
      <c r="D507" s="1"/>
      <c r="K507" s="76"/>
      <c r="L507" s="76"/>
      <c r="M507" s="76"/>
      <c r="N507" s="82"/>
      <c r="O507" s="76"/>
      <c r="P507" s="76"/>
      <c r="Q507" s="76"/>
      <c r="R507" s="76"/>
      <c r="S507" s="76"/>
      <c r="T507" s="76"/>
      <c r="U507" s="88"/>
      <c r="V507" s="223"/>
      <c r="W507" s="223"/>
      <c r="X507" s="223"/>
      <c r="Y507" s="223"/>
    </row>
    <row r="508" spans="1:25" ht="12.75" customHeight="1">
      <c r="A508" s="311" t="s">
        <v>216</v>
      </c>
      <c r="B508" s="311"/>
      <c r="C508" s="311"/>
      <c r="D508" s="311"/>
      <c r="E508" s="311"/>
      <c r="F508" s="311"/>
      <c r="G508" s="311"/>
      <c r="H508" s="311"/>
      <c r="I508" s="311"/>
      <c r="J508" s="311"/>
      <c r="K508" s="311"/>
      <c r="L508" s="311"/>
      <c r="M508" s="311"/>
      <c r="N508" s="311"/>
      <c r="O508" s="109"/>
      <c r="P508" s="76"/>
      <c r="Q508" s="76"/>
      <c r="R508" s="76"/>
      <c r="S508" s="76"/>
      <c r="T508" s="76"/>
      <c r="U508" s="88"/>
      <c r="V508" s="189"/>
      <c r="W508" s="189"/>
      <c r="X508" s="189"/>
      <c r="Y508" s="189"/>
    </row>
    <row r="509" spans="1:25" ht="12.75">
      <c r="A509" s="309" t="s">
        <v>217</v>
      </c>
      <c r="B509" s="309"/>
      <c r="C509" s="309"/>
      <c r="D509" s="309"/>
      <c r="E509" s="309"/>
      <c r="F509" s="309"/>
      <c r="G509" s="309"/>
      <c r="H509" s="309"/>
      <c r="I509" s="309"/>
      <c r="J509" s="309"/>
      <c r="K509" s="309"/>
      <c r="L509" s="309"/>
      <c r="M509" s="309"/>
      <c r="N509" s="309"/>
      <c r="O509" s="76"/>
      <c r="P509" s="76"/>
      <c r="Q509" s="76"/>
      <c r="R509" s="76"/>
      <c r="S509" s="76"/>
      <c r="T509" s="76"/>
      <c r="U509" s="180"/>
      <c r="V509" s="228"/>
      <c r="W509" s="228"/>
      <c r="X509" s="228"/>
      <c r="Y509" s="228"/>
    </row>
    <row r="510" spans="2:25" ht="12.75">
      <c r="B510" s="1"/>
      <c r="C510" s="1"/>
      <c r="D510" s="1"/>
      <c r="E510" s="1"/>
      <c r="F510" s="1"/>
      <c r="G510" s="1"/>
      <c r="H510" s="1"/>
      <c r="I510" s="1"/>
      <c r="J510" s="1"/>
      <c r="K510" s="76"/>
      <c r="L510" s="76"/>
      <c r="M510" s="76"/>
      <c r="N510" s="82"/>
      <c r="O510" s="76"/>
      <c r="P510" s="76"/>
      <c r="Q510" s="76"/>
      <c r="R510" s="76"/>
      <c r="S510" s="76"/>
      <c r="T510" s="76"/>
      <c r="U510" s="88"/>
      <c r="V510" s="223"/>
      <c r="W510" s="223"/>
      <c r="X510" s="223"/>
      <c r="Y510" s="223"/>
    </row>
    <row r="511" spans="4:25" ht="12.75">
      <c r="D511" s="1"/>
      <c r="K511" s="76"/>
      <c r="L511" s="76"/>
      <c r="M511" s="76"/>
      <c r="N511" s="82"/>
      <c r="O511" s="76"/>
      <c r="P511" s="76"/>
      <c r="Q511" s="76"/>
      <c r="R511" s="76"/>
      <c r="S511" s="76"/>
      <c r="T511" s="76"/>
      <c r="U511" s="88"/>
      <c r="V511" s="223"/>
      <c r="W511" s="223"/>
      <c r="X511" s="223"/>
      <c r="Y511" s="223"/>
    </row>
    <row r="512" spans="1:25" ht="12.75">
      <c r="A512" t="s">
        <v>218</v>
      </c>
      <c r="B512" t="s">
        <v>256</v>
      </c>
      <c r="D512" s="1"/>
      <c r="K512" s="76"/>
      <c r="L512" s="76"/>
      <c r="M512" s="76"/>
      <c r="N512" s="82"/>
      <c r="O512" s="76"/>
      <c r="P512" s="76"/>
      <c r="Q512" s="76"/>
      <c r="R512" s="76"/>
      <c r="S512" s="76"/>
      <c r="T512" s="76"/>
      <c r="U512" s="88"/>
      <c r="V512" s="223"/>
      <c r="W512" s="223"/>
      <c r="X512" s="223"/>
      <c r="Y512" s="223"/>
    </row>
    <row r="513" spans="2:25" ht="12.75">
      <c r="B513" t="s">
        <v>257</v>
      </c>
      <c r="D513" s="1"/>
      <c r="K513" s="76"/>
      <c r="L513" s="76"/>
      <c r="M513" s="76"/>
      <c r="N513" s="82"/>
      <c r="O513" s="76"/>
      <c r="P513" s="76"/>
      <c r="Q513" s="76"/>
      <c r="R513" s="76"/>
      <c r="S513" s="76"/>
      <c r="T513" s="76"/>
      <c r="U513" s="88"/>
      <c r="V513" s="223"/>
      <c r="W513" s="223"/>
      <c r="X513" s="223"/>
      <c r="Y513" s="223"/>
    </row>
    <row r="514" spans="2:25" ht="12.75">
      <c r="B514" t="s">
        <v>258</v>
      </c>
      <c r="D514" s="1"/>
      <c r="K514" s="76"/>
      <c r="L514" s="76"/>
      <c r="M514" s="76"/>
      <c r="N514" s="82"/>
      <c r="O514" s="76"/>
      <c r="P514" s="76"/>
      <c r="Q514" s="76"/>
      <c r="R514" s="76"/>
      <c r="S514" s="76"/>
      <c r="T514" s="76"/>
      <c r="U514" s="88"/>
      <c r="V514" s="223"/>
      <c r="W514" s="223"/>
      <c r="X514" s="223"/>
      <c r="Y514" s="223"/>
    </row>
    <row r="515" spans="4:25" ht="12.75">
      <c r="D515" s="1"/>
      <c r="K515" s="76"/>
      <c r="L515" s="76"/>
      <c r="M515" s="76"/>
      <c r="N515" s="82"/>
      <c r="O515" s="76"/>
      <c r="P515" s="76"/>
      <c r="Q515" s="76"/>
      <c r="R515" s="76"/>
      <c r="S515" s="76"/>
      <c r="T515" s="76"/>
      <c r="U515" s="88"/>
      <c r="V515" s="223"/>
      <c r="W515" s="223"/>
      <c r="X515" s="223"/>
      <c r="Y515" s="223"/>
    </row>
    <row r="516" spans="4:25" ht="12.75">
      <c r="D516" s="1"/>
      <c r="J516" s="1"/>
      <c r="K516" s="76"/>
      <c r="L516" s="76"/>
      <c r="M516" s="189" t="s">
        <v>219</v>
      </c>
      <c r="N516" s="82"/>
      <c r="O516" s="109"/>
      <c r="P516" s="76"/>
      <c r="Q516" s="76"/>
      <c r="R516" s="76"/>
      <c r="S516" s="76"/>
      <c r="T516" s="76"/>
      <c r="U516" s="88"/>
      <c r="V516" s="189"/>
      <c r="W516" s="189"/>
      <c r="X516" s="189"/>
      <c r="Y516" s="189"/>
    </row>
    <row r="517" spans="4:25" ht="12.75">
      <c r="D517" s="1"/>
      <c r="K517" s="76"/>
      <c r="L517" s="189"/>
      <c r="M517" s="76"/>
      <c r="N517" s="82"/>
      <c r="O517" s="76"/>
      <c r="P517" s="76"/>
      <c r="Q517" s="76"/>
      <c r="R517" s="76"/>
      <c r="S517" s="76"/>
      <c r="T517" s="76"/>
      <c r="U517" s="180"/>
      <c r="V517" s="228"/>
      <c r="W517" s="228"/>
      <c r="X517" s="228"/>
      <c r="Y517" s="228"/>
    </row>
    <row r="518" spans="4:25" ht="12.75">
      <c r="D518" s="1"/>
      <c r="J518" s="1"/>
      <c r="K518" s="76"/>
      <c r="L518" s="76"/>
      <c r="M518" s="189" t="s">
        <v>220</v>
      </c>
      <c r="N518" s="82"/>
      <c r="O518" s="76"/>
      <c r="P518" s="76"/>
      <c r="Q518" s="76"/>
      <c r="R518" s="76"/>
      <c r="S518" s="76"/>
      <c r="T518" s="76"/>
      <c r="U518" s="88"/>
      <c r="V518" s="223"/>
      <c r="W518" s="223"/>
      <c r="X518" s="223"/>
      <c r="Y518" s="223"/>
    </row>
    <row r="519" spans="4:25" ht="12.75">
      <c r="D519" s="1"/>
      <c r="K519" s="76"/>
      <c r="L519" s="189"/>
      <c r="M519" s="76"/>
      <c r="N519" s="82"/>
      <c r="O519" s="76"/>
      <c r="P519" s="76"/>
      <c r="Q519" s="76"/>
      <c r="R519" s="76"/>
      <c r="S519" s="76"/>
      <c r="T519" s="76"/>
      <c r="U519" s="88"/>
      <c r="V519" s="223"/>
      <c r="W519" s="223"/>
      <c r="X519" s="223"/>
      <c r="Y519" s="223"/>
    </row>
    <row r="520" spans="4:25" ht="12.75">
      <c r="D520" s="1"/>
      <c r="K520" s="76"/>
      <c r="L520" s="76"/>
      <c r="M520" s="76"/>
      <c r="N520" s="82"/>
      <c r="O520" s="76"/>
      <c r="P520" s="76"/>
      <c r="Q520" s="76"/>
      <c r="R520" s="76"/>
      <c r="S520" s="76"/>
      <c r="T520" s="76"/>
      <c r="U520" s="88"/>
      <c r="V520" s="223"/>
      <c r="W520" s="223"/>
      <c r="X520" s="223"/>
      <c r="Y520" s="223"/>
    </row>
    <row r="521" spans="4:25" ht="12.75">
      <c r="D521" s="1"/>
      <c r="K521" s="76"/>
      <c r="L521" s="76"/>
      <c r="M521" s="76"/>
      <c r="N521" s="82"/>
      <c r="O521" s="76"/>
      <c r="P521" s="76"/>
      <c r="Q521" s="76"/>
      <c r="R521" s="76"/>
      <c r="S521" s="76"/>
      <c r="T521" s="76"/>
      <c r="U521" s="88"/>
      <c r="V521" s="223"/>
      <c r="W521" s="223"/>
      <c r="X521" s="223"/>
      <c r="Y521" s="223"/>
    </row>
    <row r="522" spans="4:26" ht="12.75">
      <c r="D522" s="1"/>
      <c r="K522" s="76"/>
      <c r="L522" s="76"/>
      <c r="M522" s="76"/>
      <c r="N522" s="82"/>
      <c r="O522" s="76"/>
      <c r="P522" s="76"/>
      <c r="Q522" s="76"/>
      <c r="R522" s="76"/>
      <c r="S522" s="76"/>
      <c r="T522" s="76"/>
      <c r="U522" s="88"/>
      <c r="V522" s="189"/>
      <c r="W522" s="189"/>
      <c r="X522" s="189"/>
      <c r="Y522" s="189"/>
      <c r="Z522" s="244"/>
    </row>
    <row r="523" spans="4:25" ht="12.75">
      <c r="D523" s="1"/>
      <c r="K523" s="76"/>
      <c r="L523" s="76"/>
      <c r="M523" s="76"/>
      <c r="N523" s="82"/>
      <c r="O523" s="109"/>
      <c r="P523" s="76"/>
      <c r="Q523" s="76"/>
      <c r="R523" s="76"/>
      <c r="S523" s="76"/>
      <c r="T523" s="76"/>
      <c r="U523" s="88"/>
      <c r="V523" s="189"/>
      <c r="W523" s="189"/>
      <c r="X523" s="189"/>
      <c r="Y523" s="189"/>
    </row>
    <row r="524" spans="4:25" ht="12.75">
      <c r="D524" s="1"/>
      <c r="K524" s="76"/>
      <c r="L524" s="76"/>
      <c r="M524" s="76"/>
      <c r="N524" s="82"/>
      <c r="O524" s="76"/>
      <c r="P524" s="76"/>
      <c r="Q524" s="76"/>
      <c r="R524" s="76"/>
      <c r="S524" s="76"/>
      <c r="T524" s="76"/>
      <c r="U524" s="88"/>
      <c r="V524" s="189"/>
      <c r="W524" s="189"/>
      <c r="X524" s="189"/>
      <c r="Y524" s="189"/>
    </row>
    <row r="525" spans="4:25" ht="12.75">
      <c r="D525" s="1"/>
      <c r="K525" s="76"/>
      <c r="L525" s="76"/>
      <c r="M525" s="76"/>
      <c r="N525" s="82"/>
      <c r="O525" s="76"/>
      <c r="P525" s="76"/>
      <c r="Q525" s="76"/>
      <c r="R525" s="76"/>
      <c r="S525" s="76"/>
      <c r="T525" s="76"/>
      <c r="U525" s="180"/>
      <c r="V525" s="228"/>
      <c r="W525" s="228"/>
      <c r="X525" s="228"/>
      <c r="Y525" s="228"/>
    </row>
    <row r="526" spans="4:25" ht="12.75">
      <c r="D526" s="1"/>
      <c r="K526" s="76"/>
      <c r="L526" s="76"/>
      <c r="M526" s="76"/>
      <c r="N526" s="82"/>
      <c r="O526" s="87"/>
      <c r="P526" s="76"/>
      <c r="Q526" s="76"/>
      <c r="R526" s="76"/>
      <c r="S526" s="76"/>
      <c r="T526" s="76"/>
      <c r="U526" s="180"/>
      <c r="V526" s="228"/>
      <c r="W526" s="228"/>
      <c r="X526" s="228"/>
      <c r="Y526" s="228"/>
    </row>
    <row r="527" spans="4:25" ht="12.75">
      <c r="D527" s="1"/>
      <c r="K527" s="76"/>
      <c r="L527" s="76"/>
      <c r="M527" s="76"/>
      <c r="N527" s="82"/>
      <c r="O527" s="87"/>
      <c r="P527" s="76"/>
      <c r="Q527" s="76"/>
      <c r="R527" s="76"/>
      <c r="S527" s="76"/>
      <c r="T527" s="76"/>
      <c r="U527" s="88"/>
      <c r="V527" s="223"/>
      <c r="W527" s="223"/>
      <c r="X527" s="223"/>
      <c r="Y527" s="223"/>
    </row>
    <row r="528" spans="4:25" ht="12.75">
      <c r="D528" s="1"/>
      <c r="K528" s="76"/>
      <c r="L528" s="76"/>
      <c r="M528" s="76"/>
      <c r="N528" s="82"/>
      <c r="O528" s="87"/>
      <c r="P528" s="76"/>
      <c r="Q528" s="76"/>
      <c r="R528" s="76"/>
      <c r="S528" s="76"/>
      <c r="T528" s="76"/>
      <c r="U528" s="88"/>
      <c r="V528" s="223"/>
      <c r="W528" s="223"/>
      <c r="X528" s="223"/>
      <c r="Y528" s="223"/>
    </row>
    <row r="529" spans="4:25" ht="12.75">
      <c r="D529" s="1"/>
      <c r="K529" s="76"/>
      <c r="L529" s="76"/>
      <c r="M529" s="76"/>
      <c r="N529" s="82"/>
      <c r="O529" s="87"/>
      <c r="P529" s="76"/>
      <c r="Q529" s="76"/>
      <c r="R529" s="76"/>
      <c r="S529" s="76"/>
      <c r="T529" s="76"/>
      <c r="U529" s="88"/>
      <c r="V529" s="223"/>
      <c r="W529" s="223"/>
      <c r="X529" s="223"/>
      <c r="Y529" s="223"/>
    </row>
    <row r="530" spans="4:25" ht="12.75">
      <c r="D530" s="1"/>
      <c r="K530" s="76"/>
      <c r="L530" s="76"/>
      <c r="M530" s="76"/>
      <c r="N530" s="82"/>
      <c r="O530" s="87"/>
      <c r="P530" s="76"/>
      <c r="Q530" s="76"/>
      <c r="R530" s="76"/>
      <c r="S530" s="76"/>
      <c r="T530" s="76"/>
      <c r="U530" s="88"/>
      <c r="V530" s="223"/>
      <c r="W530" s="223"/>
      <c r="X530" s="223"/>
      <c r="Y530" s="223"/>
    </row>
    <row r="531" spans="1:21" ht="12.75">
      <c r="A531" s="76"/>
      <c r="B531" s="76"/>
      <c r="C531" s="76"/>
      <c r="D531" s="82"/>
      <c r="E531" s="87"/>
      <c r="F531" s="76"/>
      <c r="G531" s="76"/>
      <c r="H531" s="76"/>
      <c r="I531" s="76"/>
      <c r="J531" s="76"/>
      <c r="K531" s="223"/>
      <c r="L531" s="223"/>
      <c r="M531" s="223"/>
      <c r="N531" s="223"/>
      <c r="O531" s="76"/>
      <c r="P531" s="76"/>
      <c r="Q531" s="76"/>
      <c r="R531" s="76"/>
      <c r="S531" s="76"/>
      <c r="T531" s="76"/>
      <c r="U531" s="76"/>
    </row>
    <row r="532" spans="1:21" ht="12.75">
      <c r="A532" s="76"/>
      <c r="B532" s="76"/>
      <c r="C532" s="76"/>
      <c r="D532" s="82"/>
      <c r="E532" s="87"/>
      <c r="F532" s="76"/>
      <c r="G532" s="76"/>
      <c r="H532" s="76"/>
      <c r="I532" s="76"/>
      <c r="J532" s="76"/>
      <c r="K532" s="223"/>
      <c r="L532" s="223"/>
      <c r="M532" s="223"/>
      <c r="N532" s="223"/>
      <c r="O532" s="76"/>
      <c r="P532" s="76"/>
      <c r="Q532" s="76"/>
      <c r="R532" s="76"/>
      <c r="S532" s="76"/>
      <c r="T532" s="76"/>
      <c r="U532" s="76"/>
    </row>
    <row r="533" spans="1:21" ht="12.75">
      <c r="A533" s="76"/>
      <c r="B533" s="76"/>
      <c r="C533" s="76"/>
      <c r="D533" s="82"/>
      <c r="E533" s="87"/>
      <c r="F533" s="76"/>
      <c r="G533" s="76"/>
      <c r="H533" s="76"/>
      <c r="I533" s="76"/>
      <c r="J533" s="76"/>
      <c r="K533" s="223"/>
      <c r="L533" s="223"/>
      <c r="M533" s="223"/>
      <c r="N533" s="223"/>
      <c r="O533" s="76"/>
      <c r="P533" s="76"/>
      <c r="Q533" s="76"/>
      <c r="R533" s="76"/>
      <c r="S533" s="76"/>
      <c r="T533" s="76"/>
      <c r="U533" s="76"/>
    </row>
    <row r="534" spans="1:21" ht="12.75">
      <c r="A534" s="76"/>
      <c r="B534" s="76"/>
      <c r="C534" s="76"/>
      <c r="D534" s="82"/>
      <c r="E534" s="87"/>
      <c r="F534" s="76"/>
      <c r="G534" s="76"/>
      <c r="H534" s="76"/>
      <c r="I534" s="76"/>
      <c r="J534" s="76"/>
      <c r="K534" s="223"/>
      <c r="L534" s="223"/>
      <c r="M534" s="223"/>
      <c r="N534" s="231">
        <v>15</v>
      </c>
      <c r="O534" s="76"/>
      <c r="P534" s="76"/>
      <c r="Q534" s="76"/>
      <c r="R534" s="76"/>
      <c r="S534" s="76"/>
      <c r="T534" s="76"/>
      <c r="U534" s="76"/>
    </row>
    <row r="535" spans="1:21" ht="12.75">
      <c r="A535" s="76"/>
      <c r="B535" s="76"/>
      <c r="C535" s="76"/>
      <c r="D535" s="82"/>
      <c r="E535" s="87"/>
      <c r="F535" s="76"/>
      <c r="G535" s="76"/>
      <c r="H535" s="76"/>
      <c r="I535" s="76"/>
      <c r="J535" s="76"/>
      <c r="K535" s="223"/>
      <c r="L535" s="223"/>
      <c r="M535" s="223"/>
      <c r="N535" s="223"/>
      <c r="O535" s="76"/>
      <c r="P535" s="76"/>
      <c r="Q535" s="76"/>
      <c r="R535" s="76"/>
      <c r="S535" s="76"/>
      <c r="T535" s="76"/>
      <c r="U535" s="76"/>
    </row>
    <row r="536" spans="1:14" ht="12.75">
      <c r="A536" s="76"/>
      <c r="B536" s="76"/>
      <c r="C536" s="76"/>
      <c r="D536" s="82"/>
      <c r="E536" s="87"/>
      <c r="F536" s="76"/>
      <c r="G536" s="76"/>
      <c r="H536" s="76"/>
      <c r="I536" s="76"/>
      <c r="J536" s="76"/>
      <c r="K536" s="223"/>
      <c r="L536" s="223"/>
      <c r="M536" s="223"/>
      <c r="N536" s="223"/>
    </row>
    <row r="537" spans="1:14" ht="12.75">
      <c r="A537" s="76"/>
      <c r="B537" s="76"/>
      <c r="C537" s="76"/>
      <c r="D537" s="82"/>
      <c r="E537" s="87"/>
      <c r="F537" s="76"/>
      <c r="G537" s="76"/>
      <c r="H537" s="76"/>
      <c r="I537" s="76"/>
      <c r="J537" s="76"/>
      <c r="K537" s="223"/>
      <c r="L537" s="223"/>
      <c r="M537" s="223"/>
      <c r="N537" s="223"/>
    </row>
    <row r="538" spans="1:14" ht="12.75">
      <c r="A538" s="76"/>
      <c r="B538" s="76"/>
      <c r="C538" s="76"/>
      <c r="D538" s="82"/>
      <c r="E538" s="87"/>
      <c r="F538" s="76"/>
      <c r="G538" s="76"/>
      <c r="H538" s="76"/>
      <c r="I538" s="76"/>
      <c r="J538" s="76"/>
      <c r="K538" s="228"/>
      <c r="L538" s="228"/>
      <c r="M538" s="228"/>
      <c r="N538" s="228"/>
    </row>
    <row r="539" spans="1:14" ht="12.75">
      <c r="A539" s="76"/>
      <c r="B539" s="76"/>
      <c r="C539" s="76"/>
      <c r="D539" s="82"/>
      <c r="E539" s="87"/>
      <c r="F539" s="76"/>
      <c r="G539" s="76"/>
      <c r="H539" s="76"/>
      <c r="I539" s="76"/>
      <c r="J539" s="76"/>
      <c r="K539" s="223"/>
      <c r="L539" s="223"/>
      <c r="M539" s="223"/>
      <c r="N539" s="223"/>
    </row>
    <row r="540" spans="1:14" ht="12.75">
      <c r="A540" s="76"/>
      <c r="B540" s="76"/>
      <c r="C540" s="76"/>
      <c r="D540" s="82"/>
      <c r="E540" s="87"/>
      <c r="F540" s="76"/>
      <c r="G540" s="76"/>
      <c r="H540" s="76"/>
      <c r="I540" s="76"/>
      <c r="J540" s="76"/>
      <c r="K540" s="223"/>
      <c r="L540" s="223"/>
      <c r="M540" s="223"/>
      <c r="N540" s="223"/>
    </row>
    <row r="541" spans="1:14" ht="12.75">
      <c r="A541" s="76"/>
      <c r="B541" s="76"/>
      <c r="C541" s="76"/>
      <c r="D541" s="82"/>
      <c r="E541" s="87"/>
      <c r="F541" s="76"/>
      <c r="G541" s="76"/>
      <c r="H541" s="76"/>
      <c r="I541" s="76"/>
      <c r="J541" s="76"/>
      <c r="K541" s="223"/>
      <c r="L541" s="223"/>
      <c r="M541" s="223"/>
      <c r="N541" s="223"/>
    </row>
    <row r="542" spans="1:14" ht="12.75">
      <c r="A542" s="76"/>
      <c r="B542" s="76"/>
      <c r="C542" s="76"/>
      <c r="D542" s="82"/>
      <c r="E542" s="87"/>
      <c r="F542" s="76"/>
      <c r="G542" s="76"/>
      <c r="H542" s="76"/>
      <c r="I542" s="76"/>
      <c r="J542" s="76"/>
      <c r="K542" s="228"/>
      <c r="L542" s="228"/>
      <c r="M542" s="228"/>
      <c r="N542" s="228"/>
    </row>
    <row r="543" spans="1:14" ht="12.75" customHeight="1">
      <c r="A543" s="76"/>
      <c r="B543" s="76"/>
      <c r="C543" s="76"/>
      <c r="D543" s="82"/>
      <c r="E543" s="87"/>
      <c r="F543" s="76"/>
      <c r="G543" s="76"/>
      <c r="H543" s="76"/>
      <c r="I543" s="76"/>
      <c r="J543" s="76"/>
      <c r="K543" s="223"/>
      <c r="L543" s="223"/>
      <c r="M543" s="223"/>
      <c r="N543" s="223"/>
    </row>
    <row r="544" spans="1:14" ht="12.75">
      <c r="A544" s="76"/>
      <c r="B544" s="76"/>
      <c r="C544" s="76"/>
      <c r="D544" s="82"/>
      <c r="E544" s="87"/>
      <c r="F544" s="76"/>
      <c r="G544" s="76"/>
      <c r="H544" s="76"/>
      <c r="I544" s="76"/>
      <c r="J544" s="76"/>
      <c r="K544" s="223"/>
      <c r="L544" s="223"/>
      <c r="M544" s="223"/>
      <c r="N544" s="223"/>
    </row>
    <row r="545" spans="1:14" ht="12.75">
      <c r="A545" s="76"/>
      <c r="B545" s="76"/>
      <c r="C545" s="76"/>
      <c r="D545" s="82"/>
      <c r="E545" s="87"/>
      <c r="F545" s="76"/>
      <c r="G545" s="76"/>
      <c r="H545" s="76"/>
      <c r="I545" s="76"/>
      <c r="J545" s="76"/>
      <c r="K545" s="223"/>
      <c r="L545" s="223"/>
      <c r="M545" s="223"/>
      <c r="N545" s="223"/>
    </row>
    <row r="546" spans="1:14" ht="12.75">
      <c r="A546" s="76"/>
      <c r="B546" s="76"/>
      <c r="C546" s="76"/>
      <c r="D546" s="82"/>
      <c r="E546" s="109"/>
      <c r="F546" s="76"/>
      <c r="G546" s="165"/>
      <c r="H546" s="76"/>
      <c r="I546" s="76"/>
      <c r="J546" s="76"/>
      <c r="K546" s="189"/>
      <c r="L546" s="189"/>
      <c r="M546" s="189"/>
      <c r="N546" s="189"/>
    </row>
    <row r="547" spans="1:14" ht="12.75" customHeight="1">
      <c r="A547" s="76"/>
      <c r="B547" s="76"/>
      <c r="C547" s="76"/>
      <c r="D547" s="82"/>
      <c r="E547" s="109"/>
      <c r="F547" s="76"/>
      <c r="G547" s="76"/>
      <c r="H547" s="76"/>
      <c r="I547" s="76"/>
      <c r="J547" s="76"/>
      <c r="K547" s="189"/>
      <c r="L547" s="189"/>
      <c r="M547" s="189"/>
      <c r="N547" s="189"/>
    </row>
    <row r="548" spans="1:14" ht="12.75">
      <c r="A548" s="76"/>
      <c r="B548" s="76"/>
      <c r="C548" s="76"/>
      <c r="D548" s="82"/>
      <c r="E548" s="76"/>
      <c r="F548" s="76"/>
      <c r="G548" s="76"/>
      <c r="H548" s="76"/>
      <c r="I548" s="76"/>
      <c r="J548" s="76"/>
      <c r="K548" s="228"/>
      <c r="L548" s="228"/>
      <c r="M548" s="228"/>
      <c r="N548" s="228"/>
    </row>
    <row r="549" spans="1:14" ht="12.75">
      <c r="A549" s="76"/>
      <c r="B549" s="76"/>
      <c r="C549" s="76"/>
      <c r="D549" s="82"/>
      <c r="E549" s="76"/>
      <c r="F549" s="76"/>
      <c r="G549" s="76"/>
      <c r="H549" s="76"/>
      <c r="I549" s="76"/>
      <c r="J549" s="76"/>
      <c r="K549" s="223"/>
      <c r="L549" s="223"/>
      <c r="M549" s="223"/>
      <c r="N549" s="223"/>
    </row>
    <row r="550" spans="1:14" ht="12.75">
      <c r="A550" s="76"/>
      <c r="B550" s="76"/>
      <c r="C550" s="76"/>
      <c r="D550" s="82"/>
      <c r="E550" s="76"/>
      <c r="F550" s="76"/>
      <c r="G550" s="76"/>
      <c r="H550" s="76"/>
      <c r="I550" s="76"/>
      <c r="J550" s="76"/>
      <c r="K550" s="189"/>
      <c r="L550" s="189"/>
      <c r="M550" s="189"/>
      <c r="N550" s="189"/>
    </row>
    <row r="551" spans="1:14" s="12" customFormat="1" ht="12.75">
      <c r="A551" s="325"/>
      <c r="B551" s="325"/>
      <c r="C551" s="325"/>
      <c r="D551" s="325"/>
      <c r="E551" s="109"/>
      <c r="F551" s="109"/>
      <c r="G551" s="318"/>
      <c r="H551" s="318"/>
      <c r="I551" s="109"/>
      <c r="J551" s="109"/>
      <c r="K551" s="151"/>
      <c r="L551" s="151"/>
      <c r="M551" s="151"/>
      <c r="N551" s="151"/>
    </row>
    <row r="552" spans="1:14" ht="12.75">
      <c r="A552" s="76"/>
      <c r="B552" s="76"/>
      <c r="C552" s="76"/>
      <c r="D552" s="82"/>
      <c r="E552" s="76"/>
      <c r="F552" s="76"/>
      <c r="G552" s="76"/>
      <c r="H552" s="76"/>
      <c r="I552" s="76"/>
      <c r="J552" s="76"/>
      <c r="K552" s="223"/>
      <c r="L552" s="223"/>
      <c r="M552" s="223"/>
      <c r="N552" s="223"/>
    </row>
    <row r="553" spans="1:14" ht="12.75">
      <c r="A553" s="76"/>
      <c r="B553" s="76"/>
      <c r="C553" s="76"/>
      <c r="D553" s="82"/>
      <c r="E553" s="66"/>
      <c r="F553" s="165"/>
      <c r="G553" s="76"/>
      <c r="H553" s="76"/>
      <c r="I553" s="76"/>
      <c r="J553" s="76"/>
      <c r="K553" s="223"/>
      <c r="L553" s="223"/>
      <c r="M553" s="223"/>
      <c r="N553" s="223"/>
    </row>
    <row r="554" spans="1:14" ht="12.75">
      <c r="A554" s="76"/>
      <c r="B554" s="76"/>
      <c r="C554" s="76"/>
      <c r="D554" s="82"/>
      <c r="E554" s="76"/>
      <c r="F554" s="76"/>
      <c r="G554" s="165"/>
      <c r="H554" s="76"/>
      <c r="I554" s="76"/>
      <c r="J554" s="76"/>
      <c r="K554" s="223"/>
      <c r="L554" s="223"/>
      <c r="M554" s="223"/>
      <c r="N554" s="223"/>
    </row>
    <row r="555" spans="1:14" ht="12.75">
      <c r="A555" s="76"/>
      <c r="B555" s="76"/>
      <c r="C555" s="76"/>
      <c r="D555" s="82"/>
      <c r="E555" s="76"/>
      <c r="F555" s="76"/>
      <c r="G555" s="165"/>
      <c r="H555" s="76"/>
      <c r="I555" s="76"/>
      <c r="J555" s="76"/>
      <c r="K555" s="189"/>
      <c r="L555" s="189"/>
      <c r="M555" s="189"/>
      <c r="N555" s="189"/>
    </row>
    <row r="556" spans="1:10" ht="12.75">
      <c r="A556" s="76"/>
      <c r="B556" s="76"/>
      <c r="C556" s="76"/>
      <c r="D556" s="82"/>
      <c r="E556" s="76"/>
      <c r="F556" s="76"/>
      <c r="G556" s="165"/>
      <c r="H556" s="76"/>
      <c r="I556" s="76"/>
      <c r="J556" s="76"/>
    </row>
    <row r="557" spans="1:10" ht="12.75">
      <c r="A557" s="76"/>
      <c r="B557" s="76"/>
      <c r="C557" s="76"/>
      <c r="D557" s="82"/>
      <c r="E557" s="76"/>
      <c r="F557" s="76"/>
      <c r="G557" s="165"/>
      <c r="H557" s="76"/>
      <c r="I557" s="76"/>
      <c r="J557" s="76"/>
    </row>
    <row r="558" spans="1:15" ht="12.75">
      <c r="A558" s="76"/>
      <c r="B558" s="76"/>
      <c r="C558" s="76"/>
      <c r="D558" s="82"/>
      <c r="E558" s="76"/>
      <c r="F558" s="76"/>
      <c r="G558" s="165"/>
      <c r="H558" s="76"/>
      <c r="I558" s="76"/>
      <c r="J558" s="76"/>
      <c r="O558" s="244"/>
    </row>
    <row r="559" spans="1:14" ht="12.75" customHeight="1">
      <c r="A559" s="76"/>
      <c r="B559" s="76"/>
      <c r="C559" s="76"/>
      <c r="D559" s="82"/>
      <c r="E559" s="109"/>
      <c r="F559" s="76"/>
      <c r="G559" s="76"/>
      <c r="H559" s="76"/>
      <c r="I559" s="76"/>
      <c r="J559" s="76"/>
      <c r="K559" s="189"/>
      <c r="L559" s="189"/>
      <c r="M559" s="189"/>
      <c r="N559" s="189"/>
    </row>
    <row r="560" spans="1:14" ht="12.75">
      <c r="A560" s="76"/>
      <c r="B560" s="76"/>
      <c r="C560" s="76"/>
      <c r="D560" s="82"/>
      <c r="E560" s="76"/>
      <c r="F560" s="76"/>
      <c r="G560" s="76"/>
      <c r="H560" s="76"/>
      <c r="I560" s="76"/>
      <c r="J560" s="76"/>
      <c r="K560" s="228"/>
      <c r="L560" s="228"/>
      <c r="M560" s="228"/>
      <c r="N560" s="228"/>
    </row>
    <row r="561" spans="1:14" ht="12.75">
      <c r="A561" s="76"/>
      <c r="B561" s="76"/>
      <c r="C561" s="76"/>
      <c r="D561" s="82"/>
      <c r="E561" s="76"/>
      <c r="F561" s="76"/>
      <c r="G561" s="76"/>
      <c r="H561" s="76"/>
      <c r="I561" s="76"/>
      <c r="J561" s="76"/>
      <c r="K561" s="223"/>
      <c r="L561" s="223"/>
      <c r="M561" s="223"/>
      <c r="N561" s="223"/>
    </row>
    <row r="562" spans="1:14" ht="12.75">
      <c r="A562" s="76"/>
      <c r="B562" s="76"/>
      <c r="C562" s="76"/>
      <c r="D562" s="82"/>
      <c r="E562" s="76"/>
      <c r="F562" s="76"/>
      <c r="G562" s="76"/>
      <c r="H562" s="76"/>
      <c r="I562" s="76"/>
      <c r="J562" s="76"/>
      <c r="K562" s="223"/>
      <c r="L562" s="223"/>
      <c r="M562" s="223"/>
      <c r="N562" s="223"/>
    </row>
    <row r="563" spans="1:14" ht="12.75">
      <c r="A563" s="76"/>
      <c r="B563" s="76"/>
      <c r="C563" s="76"/>
      <c r="D563" s="82"/>
      <c r="E563" s="66"/>
      <c r="F563" s="165"/>
      <c r="G563" s="76"/>
      <c r="H563" s="76"/>
      <c r="I563" s="76"/>
      <c r="J563" s="76"/>
      <c r="K563" s="223"/>
      <c r="L563" s="223"/>
      <c r="M563" s="223"/>
      <c r="N563" s="223"/>
    </row>
    <row r="564" spans="1:14" ht="12.75">
      <c r="A564" s="76"/>
      <c r="B564" s="76"/>
      <c r="C564" s="76"/>
      <c r="D564" s="82"/>
      <c r="E564" s="76"/>
      <c r="F564" s="76"/>
      <c r="G564" s="165"/>
      <c r="H564" s="76"/>
      <c r="I564" s="76"/>
      <c r="J564" s="76"/>
      <c r="K564" s="223"/>
      <c r="L564" s="223"/>
      <c r="M564" s="223"/>
      <c r="N564" s="223"/>
    </row>
    <row r="565" spans="1:14" ht="12.75" customHeight="1">
      <c r="A565" s="76"/>
      <c r="B565" s="76"/>
      <c r="C565" s="76"/>
      <c r="D565" s="82"/>
      <c r="E565" s="109"/>
      <c r="F565" s="76"/>
      <c r="G565" s="76"/>
      <c r="H565" s="76"/>
      <c r="I565" s="76"/>
      <c r="J565" s="76"/>
      <c r="K565" s="189"/>
      <c r="L565" s="189"/>
      <c r="M565" s="189"/>
      <c r="N565" s="189"/>
    </row>
    <row r="566" spans="1:14" ht="12.75">
      <c r="A566" s="76"/>
      <c r="B566" s="76"/>
      <c r="C566" s="76"/>
      <c r="D566" s="82"/>
      <c r="E566" s="76"/>
      <c r="F566" s="76"/>
      <c r="G566" s="76"/>
      <c r="H566" s="76"/>
      <c r="I566" s="76"/>
      <c r="J566" s="76"/>
      <c r="K566" s="228"/>
      <c r="L566" s="228"/>
      <c r="M566" s="228"/>
      <c r="N566" s="228"/>
    </row>
    <row r="567" spans="1:14" ht="12.75">
      <c r="A567" s="76"/>
      <c r="B567" s="76"/>
      <c r="C567" s="76"/>
      <c r="D567" s="82"/>
      <c r="E567" s="76"/>
      <c r="F567" s="76"/>
      <c r="G567" s="76"/>
      <c r="H567" s="76"/>
      <c r="I567" s="76"/>
      <c r="J567" s="76"/>
      <c r="K567" s="223"/>
      <c r="L567" s="223"/>
      <c r="M567" s="223"/>
      <c r="N567" s="223"/>
    </row>
    <row r="568" spans="1:14" ht="12.75">
      <c r="A568" s="76"/>
      <c r="B568" s="76"/>
      <c r="C568" s="76"/>
      <c r="D568" s="82"/>
      <c r="E568" s="76"/>
      <c r="F568" s="76"/>
      <c r="G568" s="76"/>
      <c r="H568" s="76"/>
      <c r="I568" s="76"/>
      <c r="J568" s="76"/>
      <c r="K568" s="223"/>
      <c r="L568" s="223"/>
      <c r="M568" s="223"/>
      <c r="N568" s="223"/>
    </row>
    <row r="569" spans="1:14" ht="12.75">
      <c r="A569" s="76"/>
      <c r="B569" s="76"/>
      <c r="C569" s="76"/>
      <c r="D569" s="82"/>
      <c r="E569" s="66"/>
      <c r="F569" s="165"/>
      <c r="G569" s="76"/>
      <c r="H569" s="76"/>
      <c r="I569" s="76"/>
      <c r="J569" s="76"/>
      <c r="K569" s="223"/>
      <c r="L569" s="223"/>
      <c r="M569" s="223"/>
      <c r="N569" s="223"/>
    </row>
    <row r="570" spans="1:14" ht="12.75">
      <c r="A570" s="76"/>
      <c r="B570" s="76"/>
      <c r="C570" s="76"/>
      <c r="D570" s="82"/>
      <c r="E570" s="76"/>
      <c r="F570" s="76"/>
      <c r="G570" s="165"/>
      <c r="H570" s="76"/>
      <c r="I570" s="76"/>
      <c r="J570" s="76"/>
      <c r="K570" s="223"/>
      <c r="L570" s="223"/>
      <c r="M570" s="223"/>
      <c r="N570" s="223"/>
    </row>
    <row r="571" spans="1:14" ht="12.75">
      <c r="A571" s="76"/>
      <c r="B571" s="76"/>
      <c r="C571" s="76"/>
      <c r="D571" s="82"/>
      <c r="E571" s="109"/>
      <c r="F571" s="76"/>
      <c r="G571" s="76"/>
      <c r="H571" s="76"/>
      <c r="I571" s="76"/>
      <c r="J571" s="76"/>
      <c r="K571" s="223"/>
      <c r="L571" s="189"/>
      <c r="M571" s="189"/>
      <c r="N571" s="189"/>
    </row>
    <row r="572" spans="1:14" ht="12.75">
      <c r="A572" s="76"/>
      <c r="B572" s="76"/>
      <c r="C572" s="76"/>
      <c r="D572" s="82"/>
      <c r="E572" s="76"/>
      <c r="F572" s="76"/>
      <c r="G572" s="76"/>
      <c r="H572" s="76"/>
      <c r="I572" s="76"/>
      <c r="J572" s="76"/>
      <c r="K572" s="228"/>
      <c r="L572" s="228"/>
      <c r="M572" s="228"/>
      <c r="N572" s="228"/>
    </row>
    <row r="573" spans="1:14" ht="12.75">
      <c r="A573" s="76"/>
      <c r="B573" s="76"/>
      <c r="C573" s="76"/>
      <c r="D573" s="82"/>
      <c r="E573" s="76"/>
      <c r="F573" s="76"/>
      <c r="G573" s="76"/>
      <c r="H573" s="76"/>
      <c r="I573" s="76"/>
      <c r="J573" s="76"/>
      <c r="K573" s="223"/>
      <c r="L573" s="223"/>
      <c r="M573" s="223"/>
      <c r="N573" s="223"/>
    </row>
    <row r="574" spans="1:14" ht="12.75">
      <c r="A574" s="76"/>
      <c r="B574" s="76"/>
      <c r="C574" s="76"/>
      <c r="D574" s="82"/>
      <c r="E574" s="76"/>
      <c r="F574" s="76"/>
      <c r="G574" s="76"/>
      <c r="H574" s="76"/>
      <c r="I574" s="76"/>
      <c r="J574" s="76"/>
      <c r="K574" s="223"/>
      <c r="L574" s="223"/>
      <c r="M574" s="223"/>
      <c r="N574" s="223"/>
    </row>
    <row r="575" spans="1:14" ht="12.75">
      <c r="A575" s="76"/>
      <c r="B575" s="76"/>
      <c r="C575" s="76"/>
      <c r="D575" s="82"/>
      <c r="E575" s="76"/>
      <c r="F575" s="165"/>
      <c r="G575" s="76"/>
      <c r="H575" s="76"/>
      <c r="I575" s="76"/>
      <c r="J575" s="76"/>
      <c r="K575" s="223"/>
      <c r="L575" s="223"/>
      <c r="M575" s="223"/>
      <c r="N575" s="223"/>
    </row>
    <row r="576" spans="1:14" ht="12.75">
      <c r="A576" s="76"/>
      <c r="B576" s="76"/>
      <c r="C576" s="76"/>
      <c r="D576" s="82"/>
      <c r="E576" s="76"/>
      <c r="F576" s="76"/>
      <c r="G576" s="76"/>
      <c r="H576" s="76"/>
      <c r="I576" s="76"/>
      <c r="J576" s="76"/>
      <c r="K576" s="223"/>
      <c r="L576" s="223"/>
      <c r="M576" s="223"/>
      <c r="N576" s="223"/>
    </row>
    <row r="577" spans="1:14" ht="12.75">
      <c r="A577" s="76"/>
      <c r="B577" s="76"/>
      <c r="C577" s="76"/>
      <c r="D577" s="82"/>
      <c r="E577" s="76"/>
      <c r="F577" s="76"/>
      <c r="G577" s="76"/>
      <c r="H577" s="76"/>
      <c r="I577" s="76"/>
      <c r="J577" s="76"/>
      <c r="K577" s="189"/>
      <c r="L577" s="189"/>
      <c r="M577" s="189"/>
      <c r="N577" s="189"/>
    </row>
    <row r="578" spans="1:14" ht="12.75">
      <c r="A578" s="76"/>
      <c r="B578" s="76"/>
      <c r="C578" s="76"/>
      <c r="D578" s="82"/>
      <c r="E578" s="109"/>
      <c r="F578" s="76"/>
      <c r="G578" s="76"/>
      <c r="H578" s="76"/>
      <c r="I578" s="76"/>
      <c r="J578" s="76"/>
      <c r="K578" s="189"/>
      <c r="L578" s="189"/>
      <c r="M578" s="189"/>
      <c r="N578" s="189"/>
    </row>
    <row r="579" spans="1:14" s="12" customFormat="1" ht="12.75">
      <c r="A579" s="109"/>
      <c r="B579" s="109"/>
      <c r="C579" s="109"/>
      <c r="D579" s="179"/>
      <c r="E579" s="109"/>
      <c r="F579" s="109"/>
      <c r="G579" s="109"/>
      <c r="H579" s="109"/>
      <c r="I579" s="109"/>
      <c r="J579" s="109"/>
      <c r="K579" s="228"/>
      <c r="L579" s="228"/>
      <c r="M579" s="228"/>
      <c r="N579" s="228"/>
    </row>
    <row r="580" spans="1:14" s="112" customFormat="1" ht="12.75">
      <c r="A580" s="142"/>
      <c r="B580" s="142"/>
      <c r="C580" s="142"/>
      <c r="D580" s="246"/>
      <c r="E580" s="142"/>
      <c r="F580" s="142"/>
      <c r="G580" s="142"/>
      <c r="H580" s="142"/>
      <c r="I580" s="142"/>
      <c r="J580" s="142"/>
      <c r="K580" s="144"/>
      <c r="L580" s="144"/>
      <c r="M580" s="144"/>
      <c r="N580" s="144"/>
    </row>
    <row r="581" spans="1:14" ht="12.75">
      <c r="A581" s="76"/>
      <c r="B581" s="76"/>
      <c r="C581" s="76"/>
      <c r="D581" s="82"/>
      <c r="E581" s="109"/>
      <c r="F581" s="76"/>
      <c r="G581" s="76"/>
      <c r="H581" s="76"/>
      <c r="I581" s="76"/>
      <c r="J581" s="76"/>
      <c r="K581" s="189"/>
      <c r="L581" s="189"/>
      <c r="M581" s="189"/>
      <c r="N581" s="189"/>
    </row>
    <row r="582" spans="1:14" ht="12.75">
      <c r="A582" s="76"/>
      <c r="B582" s="76"/>
      <c r="C582" s="76"/>
      <c r="D582" s="82"/>
      <c r="E582" s="76"/>
      <c r="F582" s="76"/>
      <c r="G582" s="76"/>
      <c r="H582" s="76"/>
      <c r="I582" s="76"/>
      <c r="J582" s="76"/>
      <c r="K582" s="189"/>
      <c r="L582" s="189"/>
      <c r="M582" s="189"/>
      <c r="N582" s="189"/>
    </row>
    <row r="583" spans="1:14" s="12" customFormat="1" ht="12.75" customHeight="1">
      <c r="A583" s="325"/>
      <c r="B583" s="325"/>
      <c r="C583" s="325"/>
      <c r="D583" s="325"/>
      <c r="E583" s="109"/>
      <c r="F583" s="109"/>
      <c r="G583" s="318"/>
      <c r="H583" s="318"/>
      <c r="I583" s="109"/>
      <c r="J583" s="109"/>
      <c r="K583" s="151"/>
      <c r="L583" s="151"/>
      <c r="M583" s="151"/>
      <c r="N583" s="151"/>
    </row>
    <row r="584" spans="1:14" ht="12.75">
      <c r="A584" s="76"/>
      <c r="B584" s="76"/>
      <c r="C584" s="76"/>
      <c r="D584" s="82"/>
      <c r="E584" s="76"/>
      <c r="F584" s="76"/>
      <c r="G584" s="76"/>
      <c r="H584" s="76"/>
      <c r="I584" s="76"/>
      <c r="J584" s="76"/>
      <c r="K584" s="228"/>
      <c r="L584" s="228"/>
      <c r="M584" s="228"/>
      <c r="N584" s="228"/>
    </row>
    <row r="585" spans="1:14" ht="12.75">
      <c r="A585" s="76"/>
      <c r="B585" s="76"/>
      <c r="C585" s="76"/>
      <c r="D585" s="82"/>
      <c r="E585" s="76"/>
      <c r="F585" s="76"/>
      <c r="G585" s="76"/>
      <c r="H585" s="76"/>
      <c r="I585" s="76"/>
      <c r="J585" s="76"/>
      <c r="K585" s="223"/>
      <c r="L585" s="223"/>
      <c r="M585" s="223"/>
      <c r="N585" s="223"/>
    </row>
    <row r="586" spans="1:14" ht="12.75">
      <c r="A586" s="76"/>
      <c r="B586" s="76"/>
      <c r="C586" s="76"/>
      <c r="D586" s="82"/>
      <c r="E586" s="76"/>
      <c r="F586" s="76"/>
      <c r="G586" s="76"/>
      <c r="H586" s="76"/>
      <c r="I586" s="76"/>
      <c r="J586" s="76"/>
      <c r="K586" s="223"/>
      <c r="L586" s="223"/>
      <c r="M586" s="223"/>
      <c r="N586" s="223"/>
    </row>
    <row r="587" spans="1:14" ht="12.75">
      <c r="A587" s="76"/>
      <c r="B587" s="76"/>
      <c r="C587" s="76"/>
      <c r="D587" s="82"/>
      <c r="E587" s="76"/>
      <c r="F587" s="76"/>
      <c r="G587" s="76"/>
      <c r="H587" s="76"/>
      <c r="I587" s="76"/>
      <c r="J587" s="76"/>
      <c r="K587" s="223"/>
      <c r="L587" s="223"/>
      <c r="M587" s="223"/>
      <c r="N587" s="223"/>
    </row>
    <row r="588" spans="1:14" ht="12.75">
      <c r="A588" s="76"/>
      <c r="B588" s="76"/>
      <c r="C588" s="76"/>
      <c r="D588" s="82"/>
      <c r="E588" s="76"/>
      <c r="F588" s="76"/>
      <c r="G588" s="76"/>
      <c r="H588" s="76"/>
      <c r="I588" s="76"/>
      <c r="J588" s="76"/>
      <c r="K588" s="223"/>
      <c r="L588" s="223"/>
      <c r="M588" s="223"/>
      <c r="N588" s="223"/>
    </row>
    <row r="589" spans="1:14" ht="12.75">
      <c r="A589" s="76"/>
      <c r="B589" s="76"/>
      <c r="C589" s="76"/>
      <c r="D589" s="82"/>
      <c r="E589" s="76"/>
      <c r="F589" s="76"/>
      <c r="G589" s="76"/>
      <c r="H589" s="76"/>
      <c r="I589" s="76"/>
      <c r="J589" s="76"/>
      <c r="K589" s="189"/>
      <c r="L589" s="189"/>
      <c r="M589" s="189"/>
      <c r="N589" s="189"/>
    </row>
    <row r="590" spans="1:14" ht="12.75">
      <c r="A590" s="76"/>
      <c r="B590" s="76"/>
      <c r="C590" s="76"/>
      <c r="D590" s="82"/>
      <c r="E590" s="76"/>
      <c r="F590" s="76"/>
      <c r="G590" s="76"/>
      <c r="H590" s="76"/>
      <c r="I590" s="76"/>
      <c r="J590" s="76"/>
      <c r="K590" s="228"/>
      <c r="L590" s="228"/>
      <c r="M590" s="228"/>
      <c r="N590" s="228"/>
    </row>
    <row r="591" spans="1:14" ht="12.75">
      <c r="A591" s="76"/>
      <c r="B591" s="76"/>
      <c r="C591" s="76"/>
      <c r="D591" s="82"/>
      <c r="E591" s="76"/>
      <c r="F591" s="76"/>
      <c r="G591" s="76"/>
      <c r="H591" s="76"/>
      <c r="I591" s="76"/>
      <c r="J591" s="76"/>
      <c r="K591" s="223"/>
      <c r="L591" s="223"/>
      <c r="M591" s="223"/>
      <c r="N591" s="223"/>
    </row>
    <row r="592" spans="1:14" ht="12.75">
      <c r="A592" s="76"/>
      <c r="B592" s="76"/>
      <c r="C592" s="76"/>
      <c r="D592" s="82"/>
      <c r="E592" s="76"/>
      <c r="F592" s="76"/>
      <c r="G592" s="76"/>
      <c r="H592" s="76"/>
      <c r="I592" s="76"/>
      <c r="J592" s="76"/>
      <c r="K592" s="223"/>
      <c r="L592" s="223"/>
      <c r="M592" s="223"/>
      <c r="N592" s="223"/>
    </row>
    <row r="593" spans="1:14" ht="12.75">
      <c r="A593" s="76"/>
      <c r="B593" s="76"/>
      <c r="C593" s="76"/>
      <c r="D593" s="82"/>
      <c r="E593" s="76"/>
      <c r="F593" s="76"/>
      <c r="G593" s="76"/>
      <c r="H593" s="76"/>
      <c r="I593" s="76"/>
      <c r="J593" s="76"/>
      <c r="K593" s="223"/>
      <c r="L593" s="223"/>
      <c r="M593" s="223"/>
      <c r="N593" s="223"/>
    </row>
    <row r="594" spans="1:15" ht="12.75">
      <c r="A594" s="76"/>
      <c r="B594" s="76"/>
      <c r="C594" s="76"/>
      <c r="D594" s="82"/>
      <c r="E594" s="76"/>
      <c r="F594" s="76"/>
      <c r="G594" s="76"/>
      <c r="H594" s="76"/>
      <c r="I594" s="76"/>
      <c r="J594" s="76"/>
      <c r="K594" s="223"/>
      <c r="L594" s="223"/>
      <c r="M594" s="223"/>
      <c r="N594" s="223"/>
      <c r="O594" s="244"/>
    </row>
    <row r="595" spans="1:14" ht="12.75">
      <c r="A595" s="76"/>
      <c r="B595" s="76"/>
      <c r="C595" s="76"/>
      <c r="D595" s="82"/>
      <c r="E595" s="109"/>
      <c r="F595" s="76"/>
      <c r="G595" s="76"/>
      <c r="H595" s="76"/>
      <c r="I595" s="76"/>
      <c r="J595" s="76"/>
      <c r="K595" s="189"/>
      <c r="L595" s="189"/>
      <c r="M595" s="189"/>
      <c r="N595" s="189"/>
    </row>
    <row r="596" spans="1:14" ht="12.75">
      <c r="A596" s="76"/>
      <c r="B596" s="76"/>
      <c r="C596" s="76"/>
      <c r="D596" s="82"/>
      <c r="E596" s="76"/>
      <c r="F596" s="76"/>
      <c r="G596" s="76"/>
      <c r="H596" s="76"/>
      <c r="I596" s="76"/>
      <c r="J596" s="76"/>
      <c r="K596" s="189"/>
      <c r="L596" s="189"/>
      <c r="M596" s="189"/>
      <c r="N596" s="189"/>
    </row>
    <row r="597" spans="1:14" ht="12.75">
      <c r="A597" s="76"/>
      <c r="B597" s="76"/>
      <c r="C597" s="76"/>
      <c r="D597" s="82"/>
      <c r="E597" s="76"/>
      <c r="F597" s="76"/>
      <c r="G597" s="76"/>
      <c r="H597" s="76"/>
      <c r="I597" s="76"/>
      <c r="J597" s="76"/>
      <c r="K597" s="228"/>
      <c r="L597" s="228"/>
      <c r="M597" s="228"/>
      <c r="N597" s="228"/>
    </row>
    <row r="598" spans="1:14" ht="12.75">
      <c r="A598" s="76"/>
      <c r="B598" s="76"/>
      <c r="C598" s="76"/>
      <c r="D598" s="82"/>
      <c r="E598" s="76"/>
      <c r="F598" s="76"/>
      <c r="G598" s="76"/>
      <c r="H598" s="76"/>
      <c r="I598" s="76"/>
      <c r="J598" s="76"/>
      <c r="K598" s="223"/>
      <c r="L598" s="223"/>
      <c r="M598" s="223"/>
      <c r="N598" s="223"/>
    </row>
    <row r="599" spans="1:14" ht="12.75">
      <c r="A599" s="76"/>
      <c r="B599" s="76"/>
      <c r="C599" s="76"/>
      <c r="D599" s="82"/>
      <c r="E599" s="76"/>
      <c r="F599" s="76"/>
      <c r="G599" s="76"/>
      <c r="H599" s="76"/>
      <c r="I599" s="76"/>
      <c r="J599" s="76"/>
      <c r="K599" s="223"/>
      <c r="L599" s="223"/>
      <c r="M599" s="223"/>
      <c r="N599" s="223"/>
    </row>
    <row r="600" spans="1:14" ht="12.75">
      <c r="A600" s="76"/>
      <c r="B600" s="76"/>
      <c r="C600" s="76"/>
      <c r="D600" s="82"/>
      <c r="E600" s="76"/>
      <c r="F600" s="76"/>
      <c r="G600" s="76"/>
      <c r="H600" s="76"/>
      <c r="I600" s="76"/>
      <c r="J600" s="76"/>
      <c r="K600" s="223"/>
      <c r="L600" s="223"/>
      <c r="M600" s="223"/>
      <c r="N600" s="223"/>
    </row>
    <row r="601" spans="1:14" ht="12.75">
      <c r="A601" s="76"/>
      <c r="B601" s="76"/>
      <c r="C601" s="76"/>
      <c r="D601" s="82"/>
      <c r="E601" s="76"/>
      <c r="F601" s="76"/>
      <c r="G601" s="76"/>
      <c r="H601" s="76"/>
      <c r="I601" s="76"/>
      <c r="J601" s="76"/>
      <c r="K601" s="223"/>
      <c r="L601" s="223"/>
      <c r="M601" s="223"/>
      <c r="N601" s="223"/>
    </row>
    <row r="602" spans="1:14" ht="12.75">
      <c r="A602" s="76"/>
      <c r="B602" s="76"/>
      <c r="C602" s="76"/>
      <c r="D602" s="82"/>
      <c r="E602" s="76"/>
      <c r="F602" s="76"/>
      <c r="G602" s="76"/>
      <c r="H602" s="76"/>
      <c r="I602" s="76"/>
      <c r="J602" s="76"/>
      <c r="K602" s="189"/>
      <c r="L602" s="189"/>
      <c r="M602" s="189"/>
      <c r="N602" s="189"/>
    </row>
    <row r="603" spans="1:14" ht="12.75">
      <c r="A603" s="76"/>
      <c r="B603" s="76"/>
      <c r="C603" s="76"/>
      <c r="D603" s="82"/>
      <c r="E603" s="76"/>
      <c r="F603" s="76"/>
      <c r="G603" s="76"/>
      <c r="H603" s="76"/>
      <c r="I603" s="76"/>
      <c r="J603" s="76"/>
      <c r="K603" s="228"/>
      <c r="L603" s="228"/>
      <c r="M603" s="228"/>
      <c r="N603" s="228"/>
    </row>
    <row r="604" spans="1:14" ht="12.75">
      <c r="A604" s="76"/>
      <c r="B604" s="76"/>
      <c r="C604" s="76"/>
      <c r="D604" s="82"/>
      <c r="E604" s="76"/>
      <c r="F604" s="76"/>
      <c r="G604" s="76"/>
      <c r="H604" s="76"/>
      <c r="I604" s="76"/>
      <c r="J604" s="76"/>
      <c r="K604" s="223"/>
      <c r="L604" s="223"/>
      <c r="M604" s="223"/>
      <c r="N604" s="223"/>
    </row>
    <row r="605" spans="1:14" ht="12.75">
      <c r="A605" s="76"/>
      <c r="B605" s="76"/>
      <c r="C605" s="76"/>
      <c r="D605" s="82"/>
      <c r="E605" s="76"/>
      <c r="F605" s="76"/>
      <c r="G605" s="76"/>
      <c r="H605" s="76"/>
      <c r="I605" s="76"/>
      <c r="J605" s="76"/>
      <c r="K605" s="223"/>
      <c r="L605" s="223"/>
      <c r="M605" s="223"/>
      <c r="N605" s="223"/>
    </row>
    <row r="606" spans="1:14" ht="12.75">
      <c r="A606" s="76"/>
      <c r="B606" s="76"/>
      <c r="C606" s="76"/>
      <c r="D606" s="82"/>
      <c r="E606" s="76"/>
      <c r="F606" s="76"/>
      <c r="G606" s="76"/>
      <c r="H606" s="76"/>
      <c r="I606" s="76"/>
      <c r="J606" s="76"/>
      <c r="K606" s="223"/>
      <c r="L606" s="223"/>
      <c r="M606" s="223"/>
      <c r="N606" s="223"/>
    </row>
    <row r="607" spans="1:14" ht="12.75">
      <c r="A607" s="76"/>
      <c r="B607" s="76"/>
      <c r="C607" s="76"/>
      <c r="D607" s="82"/>
      <c r="E607" s="76"/>
      <c r="F607" s="76"/>
      <c r="G607" s="76"/>
      <c r="H607" s="76"/>
      <c r="I607" s="76"/>
      <c r="J607" s="76"/>
      <c r="K607" s="223"/>
      <c r="L607" s="223"/>
      <c r="M607" s="223"/>
      <c r="N607" s="223"/>
    </row>
    <row r="608" spans="1:14" ht="12.75">
      <c r="A608" s="76"/>
      <c r="B608" s="76"/>
      <c r="C608" s="76"/>
      <c r="D608" s="82"/>
      <c r="E608" s="76"/>
      <c r="F608" s="76"/>
      <c r="G608" s="76"/>
      <c r="H608" s="76"/>
      <c r="I608" s="76"/>
      <c r="J608" s="76"/>
      <c r="K608" s="189"/>
      <c r="L608" s="189"/>
      <c r="M608" s="189"/>
      <c r="N608" s="189"/>
    </row>
    <row r="609" spans="1:14" ht="12.75">
      <c r="A609" s="76"/>
      <c r="B609" s="76"/>
      <c r="C609" s="76"/>
      <c r="D609" s="82"/>
      <c r="E609" s="76"/>
      <c r="F609" s="76"/>
      <c r="G609" s="76"/>
      <c r="H609" s="76"/>
      <c r="I609" s="76"/>
      <c r="J609" s="76"/>
      <c r="K609" s="228"/>
      <c r="L609" s="228"/>
      <c r="M609" s="228"/>
      <c r="N609" s="228"/>
    </row>
    <row r="610" spans="1:14" ht="12.75">
      <c r="A610" s="76"/>
      <c r="B610" s="76"/>
      <c r="C610" s="76"/>
      <c r="D610" s="82"/>
      <c r="E610" s="76"/>
      <c r="F610" s="76"/>
      <c r="G610" s="76"/>
      <c r="H610" s="76"/>
      <c r="I610" s="76"/>
      <c r="J610" s="76"/>
      <c r="K610" s="223"/>
      <c r="L610" s="223"/>
      <c r="M610" s="223"/>
      <c r="N610" s="223"/>
    </row>
    <row r="611" spans="1:14" ht="12.75">
      <c r="A611" s="76"/>
      <c r="B611" s="76"/>
      <c r="C611" s="76"/>
      <c r="D611" s="82"/>
      <c r="E611" s="76"/>
      <c r="F611" s="76"/>
      <c r="G611" s="76"/>
      <c r="H611" s="76"/>
      <c r="I611" s="76"/>
      <c r="J611" s="76"/>
      <c r="K611" s="223"/>
      <c r="L611" s="223"/>
      <c r="M611" s="223"/>
      <c r="N611" s="223"/>
    </row>
    <row r="612" spans="1:14" ht="12.75">
      <c r="A612" s="76"/>
      <c r="B612" s="76"/>
      <c r="C612" s="76"/>
      <c r="D612" s="82"/>
      <c r="E612" s="76"/>
      <c r="F612" s="76"/>
      <c r="G612" s="76"/>
      <c r="H612" s="76"/>
      <c r="I612" s="76"/>
      <c r="J612" s="76"/>
      <c r="K612" s="223"/>
      <c r="L612" s="223"/>
      <c r="M612" s="223"/>
      <c r="N612" s="223"/>
    </row>
    <row r="613" spans="1:14" ht="12.75">
      <c r="A613" s="76"/>
      <c r="B613" s="76"/>
      <c r="C613" s="76"/>
      <c r="D613" s="82"/>
      <c r="E613" s="76"/>
      <c r="F613" s="76"/>
      <c r="G613" s="76"/>
      <c r="H613" s="76"/>
      <c r="I613" s="76"/>
      <c r="J613" s="76"/>
      <c r="K613" s="223"/>
      <c r="L613" s="223"/>
      <c r="M613" s="223"/>
      <c r="N613" s="223"/>
    </row>
    <row r="614" spans="1:14" ht="12.75">
      <c r="A614" s="76"/>
      <c r="B614" s="76"/>
      <c r="C614" s="76"/>
      <c r="D614" s="82"/>
      <c r="E614" s="76"/>
      <c r="F614" s="76"/>
      <c r="G614" s="76"/>
      <c r="H614" s="76"/>
      <c r="I614" s="76"/>
      <c r="J614" s="76"/>
      <c r="K614" s="223"/>
      <c r="L614" s="223"/>
      <c r="M614" s="223"/>
      <c r="N614" s="223"/>
    </row>
    <row r="615" spans="1:14" ht="12.75">
      <c r="A615" s="76"/>
      <c r="B615" s="76"/>
      <c r="C615" s="76"/>
      <c r="D615" s="82"/>
      <c r="E615" s="109"/>
      <c r="F615" s="76"/>
      <c r="G615" s="76"/>
      <c r="H615" s="76"/>
      <c r="I615" s="76"/>
      <c r="J615" s="76"/>
      <c r="K615" s="189"/>
      <c r="L615" s="189"/>
      <c r="M615" s="189"/>
      <c r="N615" s="189"/>
    </row>
    <row r="616" spans="1:14" s="12" customFormat="1" ht="12.75">
      <c r="A616" s="109"/>
      <c r="B616" s="109"/>
      <c r="C616" s="109"/>
      <c r="D616" s="179"/>
      <c r="E616" s="109"/>
      <c r="F616" s="109"/>
      <c r="G616" s="109"/>
      <c r="H616" s="109"/>
      <c r="I616" s="109"/>
      <c r="J616" s="109"/>
      <c r="K616" s="228"/>
      <c r="L616" s="228"/>
      <c r="M616" s="228"/>
      <c r="N616" s="228"/>
    </row>
    <row r="617" spans="1:14" s="112" customFormat="1" ht="12.75">
      <c r="A617" s="142"/>
      <c r="B617" s="142"/>
      <c r="C617" s="142"/>
      <c r="D617" s="246"/>
      <c r="E617" s="142"/>
      <c r="F617" s="142"/>
      <c r="G617" s="142"/>
      <c r="H617" s="142"/>
      <c r="I617" s="142"/>
      <c r="J617" s="142"/>
      <c r="K617" s="144"/>
      <c r="L617" s="144"/>
      <c r="M617" s="144"/>
      <c r="N617" s="144"/>
    </row>
    <row r="618" spans="1:14" ht="12.75">
      <c r="A618" s="76"/>
      <c r="B618" s="76"/>
      <c r="C618" s="76"/>
      <c r="D618" s="82"/>
      <c r="E618" s="109"/>
      <c r="F618" s="76"/>
      <c r="G618" s="76"/>
      <c r="H618" s="76"/>
      <c r="I618" s="76"/>
      <c r="J618" s="76"/>
      <c r="K618" s="189"/>
      <c r="L618" s="189"/>
      <c r="M618" s="189"/>
      <c r="N618" s="189"/>
    </row>
    <row r="619" spans="1:14" ht="12.75">
      <c r="A619" s="76"/>
      <c r="B619" s="76"/>
      <c r="C619" s="76"/>
      <c r="D619" s="82"/>
      <c r="E619" s="76"/>
      <c r="F619" s="76"/>
      <c r="G619" s="76"/>
      <c r="H619" s="76"/>
      <c r="I619" s="76"/>
      <c r="J619" s="76"/>
      <c r="K619" s="189"/>
      <c r="L619" s="189"/>
      <c r="M619" s="189"/>
      <c r="N619" s="189"/>
    </row>
    <row r="620" spans="1:14" ht="12.75">
      <c r="A620" s="76"/>
      <c r="B620" s="76"/>
      <c r="C620" s="76"/>
      <c r="D620" s="82"/>
      <c r="E620" s="76"/>
      <c r="F620" s="76"/>
      <c r="G620" s="76"/>
      <c r="H620" s="76"/>
      <c r="I620" s="76"/>
      <c r="J620" s="76"/>
      <c r="K620" s="228"/>
      <c r="L620" s="228"/>
      <c r="M620" s="228"/>
      <c r="N620" s="228"/>
    </row>
    <row r="621" spans="1:14" ht="12.75">
      <c r="A621" s="76"/>
      <c r="B621" s="76"/>
      <c r="C621" s="76"/>
      <c r="D621" s="82"/>
      <c r="E621" s="76"/>
      <c r="F621" s="76"/>
      <c r="G621" s="76"/>
      <c r="H621" s="76"/>
      <c r="I621" s="76"/>
      <c r="J621" s="76"/>
      <c r="K621" s="223"/>
      <c r="L621" s="223"/>
      <c r="M621" s="223"/>
      <c r="N621" s="223"/>
    </row>
    <row r="622" spans="1:14" ht="12.75">
      <c r="A622" s="76"/>
      <c r="B622" s="76"/>
      <c r="C622" s="76"/>
      <c r="D622" s="82"/>
      <c r="E622" s="76"/>
      <c r="F622" s="76"/>
      <c r="G622" s="76"/>
      <c r="H622" s="76"/>
      <c r="I622" s="76"/>
      <c r="J622" s="76"/>
      <c r="K622" s="223"/>
      <c r="L622" s="223"/>
      <c r="M622" s="223"/>
      <c r="N622" s="223"/>
    </row>
    <row r="623" spans="1:14" ht="12.75" customHeight="1">
      <c r="A623" s="76"/>
      <c r="B623" s="76"/>
      <c r="C623" s="76"/>
      <c r="D623" s="82"/>
      <c r="E623" s="76"/>
      <c r="F623" s="76"/>
      <c r="G623" s="76"/>
      <c r="H623" s="76"/>
      <c r="I623" s="76"/>
      <c r="J623" s="76"/>
      <c r="K623" s="223"/>
      <c r="L623" s="223"/>
      <c r="M623" s="223"/>
      <c r="N623" s="223"/>
    </row>
    <row r="624" spans="1:14" ht="12.75">
      <c r="A624" s="76"/>
      <c r="B624" s="76"/>
      <c r="C624" s="76"/>
      <c r="D624" s="82"/>
      <c r="E624" s="76"/>
      <c r="F624" s="76"/>
      <c r="G624" s="76"/>
      <c r="H624" s="76"/>
      <c r="I624" s="76"/>
      <c r="J624" s="76"/>
      <c r="K624" s="223"/>
      <c r="L624" s="223"/>
      <c r="M624" s="223"/>
      <c r="N624" s="223"/>
    </row>
    <row r="625" spans="1:14" ht="12.75">
      <c r="A625" s="76"/>
      <c r="B625" s="76"/>
      <c r="C625" s="76"/>
      <c r="D625" s="82"/>
      <c r="E625" s="76"/>
      <c r="F625" s="76"/>
      <c r="G625" s="76"/>
      <c r="H625" s="76"/>
      <c r="I625" s="76"/>
      <c r="J625" s="76"/>
      <c r="K625" s="223"/>
      <c r="L625" s="223"/>
      <c r="M625" s="223"/>
      <c r="N625" s="223"/>
    </row>
    <row r="626" spans="1:14" ht="12.75">
      <c r="A626" s="76"/>
      <c r="B626" s="76"/>
      <c r="C626" s="76"/>
      <c r="D626" s="82"/>
      <c r="E626" s="76"/>
      <c r="F626" s="76"/>
      <c r="G626" s="76"/>
      <c r="H626" s="76"/>
      <c r="I626" s="76"/>
      <c r="J626" s="76"/>
      <c r="K626" s="223"/>
      <c r="L626" s="223"/>
      <c r="M626" s="223"/>
      <c r="N626" s="223"/>
    </row>
    <row r="627" spans="1:14" ht="12.75">
      <c r="A627" s="76"/>
      <c r="B627" s="76"/>
      <c r="C627" s="76"/>
      <c r="D627" s="82"/>
      <c r="E627" s="76"/>
      <c r="F627" s="76"/>
      <c r="G627" s="76"/>
      <c r="H627" s="76"/>
      <c r="I627" s="76"/>
      <c r="J627" s="76"/>
      <c r="K627" s="223"/>
      <c r="L627" s="223"/>
      <c r="M627" s="223"/>
      <c r="N627" s="223"/>
    </row>
    <row r="628" spans="1:14" ht="12.75">
      <c r="A628" s="76"/>
      <c r="B628" s="76"/>
      <c r="C628" s="76"/>
      <c r="D628" s="82"/>
      <c r="E628" s="76"/>
      <c r="F628" s="76"/>
      <c r="G628" s="76"/>
      <c r="H628" s="76"/>
      <c r="I628" s="76"/>
      <c r="J628" s="76"/>
      <c r="K628" s="223"/>
      <c r="L628" s="223"/>
      <c r="M628" s="223"/>
      <c r="N628" s="223"/>
    </row>
    <row r="629" spans="1:14" ht="12.75">
      <c r="A629" s="76"/>
      <c r="B629" s="76"/>
      <c r="C629" s="76"/>
      <c r="D629" s="82"/>
      <c r="E629" s="76"/>
      <c r="F629" s="76"/>
      <c r="G629" s="76"/>
      <c r="H629" s="76"/>
      <c r="I629" s="76"/>
      <c r="J629" s="76"/>
      <c r="K629" s="223"/>
      <c r="L629" s="223"/>
      <c r="M629" s="223"/>
      <c r="N629" s="223"/>
    </row>
    <row r="630" spans="1:15" ht="12.75">
      <c r="A630" s="76"/>
      <c r="B630" s="76"/>
      <c r="C630" s="76"/>
      <c r="D630" s="82"/>
      <c r="E630" s="76"/>
      <c r="F630" s="76"/>
      <c r="G630" s="76"/>
      <c r="H630" s="76"/>
      <c r="I630" s="76"/>
      <c r="J630" s="76"/>
      <c r="K630" s="223"/>
      <c r="L630" s="223"/>
      <c r="M630" s="223"/>
      <c r="N630" s="223"/>
      <c r="O630" s="244"/>
    </row>
    <row r="631" spans="1:14" ht="12.75">
      <c r="A631" s="76"/>
      <c r="B631" s="76"/>
      <c r="C631" s="76"/>
      <c r="D631" s="82"/>
      <c r="E631" s="109"/>
      <c r="F631" s="76"/>
      <c r="G631" s="76"/>
      <c r="H631" s="76"/>
      <c r="I631" s="76"/>
      <c r="J631" s="76"/>
      <c r="K631" s="189"/>
      <c r="L631" s="189"/>
      <c r="M631" s="189"/>
      <c r="N631" s="189"/>
    </row>
    <row r="632" spans="1:14" ht="12.75">
      <c r="A632" s="76"/>
      <c r="B632" s="76"/>
      <c r="C632" s="76"/>
      <c r="D632" s="82"/>
      <c r="E632" s="109"/>
      <c r="F632" s="76"/>
      <c r="G632" s="76"/>
      <c r="H632" s="76"/>
      <c r="I632" s="76"/>
      <c r="J632" s="76"/>
      <c r="K632" s="189"/>
      <c r="L632" s="189"/>
      <c r="M632" s="189"/>
      <c r="N632" s="189"/>
    </row>
    <row r="633" spans="1:14" ht="12.75">
      <c r="A633" s="76"/>
      <c r="B633" s="76"/>
      <c r="C633" s="76"/>
      <c r="D633" s="82"/>
      <c r="E633" s="76"/>
      <c r="F633" s="76"/>
      <c r="G633" s="76"/>
      <c r="H633" s="76"/>
      <c r="I633" s="76"/>
      <c r="J633" s="76"/>
      <c r="K633" s="189"/>
      <c r="L633" s="189"/>
      <c r="M633" s="189"/>
      <c r="N633" s="189"/>
    </row>
    <row r="634" spans="1:14" ht="12.75">
      <c r="A634" s="76"/>
      <c r="B634" s="76"/>
      <c r="C634" s="76"/>
      <c r="D634" s="82"/>
      <c r="E634" s="76"/>
      <c r="F634" s="76"/>
      <c r="G634" s="76"/>
      <c r="H634" s="111"/>
      <c r="I634" s="76"/>
      <c r="J634" s="76"/>
      <c r="K634" s="228"/>
      <c r="L634" s="228"/>
      <c r="M634" s="228"/>
      <c r="N634" s="228"/>
    </row>
    <row r="635" spans="1:14" ht="12.75" customHeight="1">
      <c r="A635" s="76"/>
      <c r="B635" s="76"/>
      <c r="C635" s="76"/>
      <c r="D635" s="82"/>
      <c r="E635" s="76"/>
      <c r="F635" s="76"/>
      <c r="G635" s="76"/>
      <c r="H635" s="66"/>
      <c r="I635" s="76"/>
      <c r="J635" s="76"/>
      <c r="K635" s="223"/>
      <c r="L635" s="223"/>
      <c r="M635" s="223"/>
      <c r="N635" s="223"/>
    </row>
    <row r="636" spans="1:14" ht="12.75">
      <c r="A636" s="76"/>
      <c r="B636" s="76"/>
      <c r="C636" s="76"/>
      <c r="D636" s="82"/>
      <c r="E636" s="76"/>
      <c r="F636" s="76"/>
      <c r="G636" s="76"/>
      <c r="H636" s="76"/>
      <c r="I636" s="76"/>
      <c r="J636" s="76"/>
      <c r="K636" s="223"/>
      <c r="L636" s="223"/>
      <c r="M636" s="223"/>
      <c r="N636" s="223"/>
    </row>
    <row r="637" spans="1:14" ht="12.75">
      <c r="A637" s="76"/>
      <c r="B637" s="76"/>
      <c r="C637" s="76"/>
      <c r="D637" s="82"/>
      <c r="E637" s="76"/>
      <c r="F637" s="76"/>
      <c r="G637" s="76"/>
      <c r="H637" s="76"/>
      <c r="I637" s="76"/>
      <c r="J637" s="76"/>
      <c r="K637" s="223"/>
      <c r="L637" s="223"/>
      <c r="M637" s="223"/>
      <c r="N637" s="223"/>
    </row>
    <row r="638" spans="1:14" ht="12.75">
      <c r="A638" s="76"/>
      <c r="B638" s="76"/>
      <c r="C638" s="76"/>
      <c r="D638" s="82"/>
      <c r="E638" s="76"/>
      <c r="F638" s="76"/>
      <c r="G638" s="76"/>
      <c r="H638" s="76"/>
      <c r="I638" s="76"/>
      <c r="J638" s="76"/>
      <c r="K638" s="223"/>
      <c r="L638" s="223"/>
      <c r="M638" s="223"/>
      <c r="N638" s="223"/>
    </row>
    <row r="639" spans="1:14" ht="12.75">
      <c r="A639" s="76"/>
      <c r="B639" s="76"/>
      <c r="C639" s="76"/>
      <c r="D639" s="82"/>
      <c r="E639" s="109"/>
      <c r="F639" s="76"/>
      <c r="G639" s="76"/>
      <c r="H639" s="76"/>
      <c r="I639" s="76"/>
      <c r="J639" s="76"/>
      <c r="K639" s="189"/>
      <c r="L639" s="189"/>
      <c r="M639" s="189"/>
      <c r="N639" s="189"/>
    </row>
    <row r="640" spans="1:14" ht="12.75">
      <c r="A640" s="76"/>
      <c r="B640" s="76"/>
      <c r="C640" s="76"/>
      <c r="D640" s="82"/>
      <c r="E640" s="76"/>
      <c r="F640" s="76"/>
      <c r="G640" s="76"/>
      <c r="H640" s="111"/>
      <c r="I640" s="76"/>
      <c r="J640" s="76"/>
      <c r="K640" s="189"/>
      <c r="L640" s="189"/>
      <c r="M640" s="189"/>
      <c r="N640" s="189"/>
    </row>
    <row r="641" spans="1:14" ht="12.75" customHeight="1">
      <c r="A641" s="76"/>
      <c r="B641" s="76"/>
      <c r="C641" s="76"/>
      <c r="D641" s="82"/>
      <c r="E641" s="76"/>
      <c r="F641" s="76"/>
      <c r="G641" s="76"/>
      <c r="H641" s="66"/>
      <c r="I641" s="76"/>
      <c r="J641" s="76"/>
      <c r="K641" s="228"/>
      <c r="L641" s="228"/>
      <c r="M641" s="228"/>
      <c r="N641" s="228"/>
    </row>
    <row r="642" spans="1:14" ht="12.75">
      <c r="A642" s="76"/>
      <c r="B642" s="76"/>
      <c r="C642" s="76"/>
      <c r="D642" s="82"/>
      <c r="E642" s="76"/>
      <c r="F642" s="76"/>
      <c r="G642" s="76"/>
      <c r="H642" s="76"/>
      <c r="I642" s="76"/>
      <c r="J642" s="76"/>
      <c r="K642" s="223"/>
      <c r="L642" s="223"/>
      <c r="M642" s="223"/>
      <c r="N642" s="223"/>
    </row>
    <row r="643" spans="1:14" ht="12.75">
      <c r="A643" s="76"/>
      <c r="B643" s="76"/>
      <c r="C643" s="76"/>
      <c r="D643" s="82"/>
      <c r="E643" s="76"/>
      <c r="F643" s="76"/>
      <c r="G643" s="76"/>
      <c r="H643" s="76"/>
      <c r="I643" s="76"/>
      <c r="J643" s="76"/>
      <c r="K643" s="223"/>
      <c r="L643" s="223"/>
      <c r="M643" s="223"/>
      <c r="N643" s="223"/>
    </row>
    <row r="644" spans="1:14" ht="12.75">
      <c r="A644" s="76"/>
      <c r="B644" s="76"/>
      <c r="C644" s="76"/>
      <c r="D644" s="82"/>
      <c r="E644" s="76"/>
      <c r="F644" s="76"/>
      <c r="G644" s="76"/>
      <c r="H644" s="76"/>
      <c r="I644" s="76"/>
      <c r="J644" s="76"/>
      <c r="K644" s="223"/>
      <c r="L644" s="223"/>
      <c r="M644" s="223"/>
      <c r="N644" s="223"/>
    </row>
    <row r="645" spans="1:14" ht="12.75">
      <c r="A645" s="76"/>
      <c r="B645" s="76"/>
      <c r="C645" s="76"/>
      <c r="D645" s="82"/>
      <c r="E645" s="76"/>
      <c r="F645" s="76"/>
      <c r="G645" s="111"/>
      <c r="H645" s="76"/>
      <c r="I645" s="76"/>
      <c r="J645" s="76"/>
      <c r="K645" s="223"/>
      <c r="L645" s="223"/>
      <c r="M645" s="223"/>
      <c r="N645" s="223"/>
    </row>
    <row r="646" spans="1:14" ht="12.75">
      <c r="A646" s="76"/>
      <c r="B646" s="76"/>
      <c r="C646" s="76"/>
      <c r="D646" s="82"/>
      <c r="E646" s="109"/>
      <c r="F646" s="76"/>
      <c r="G646" s="165"/>
      <c r="H646" s="111"/>
      <c r="I646" s="76"/>
      <c r="J646" s="76"/>
      <c r="K646" s="189"/>
      <c r="L646" s="189"/>
      <c r="M646" s="189"/>
      <c r="N646" s="189"/>
    </row>
    <row r="647" spans="1:14" ht="12.75" customHeight="1">
      <c r="A647" s="76"/>
      <c r="B647" s="76"/>
      <c r="C647" s="76"/>
      <c r="D647" s="82"/>
      <c r="E647" s="76"/>
      <c r="F647" s="76"/>
      <c r="G647" s="76"/>
      <c r="H647" s="66"/>
      <c r="I647" s="76"/>
      <c r="J647" s="76"/>
      <c r="K647" s="189"/>
      <c r="L647" s="189"/>
      <c r="M647" s="189"/>
      <c r="N647" s="189"/>
    </row>
    <row r="648" spans="1:14" ht="12.75">
      <c r="A648" s="76"/>
      <c r="B648" s="76"/>
      <c r="C648" s="76"/>
      <c r="D648" s="82"/>
      <c r="E648" s="76"/>
      <c r="F648" s="76"/>
      <c r="G648" s="76"/>
      <c r="H648" s="76"/>
      <c r="I648" s="76"/>
      <c r="J648" s="76"/>
      <c r="K648" s="228"/>
      <c r="L648" s="228"/>
      <c r="M648" s="228"/>
      <c r="N648" s="228"/>
    </row>
    <row r="649" spans="1:14" ht="12.75">
      <c r="A649" s="76"/>
      <c r="B649" s="76"/>
      <c r="C649" s="76"/>
      <c r="D649" s="82"/>
      <c r="E649" s="76"/>
      <c r="F649" s="76"/>
      <c r="G649" s="76"/>
      <c r="H649" s="76"/>
      <c r="I649" s="76"/>
      <c r="J649" s="76"/>
      <c r="K649" s="223"/>
      <c r="L649" s="223"/>
      <c r="M649" s="223"/>
      <c r="N649" s="223"/>
    </row>
    <row r="650" spans="1:14" ht="12.75">
      <c r="A650" s="76"/>
      <c r="B650" s="76"/>
      <c r="C650" s="76"/>
      <c r="D650" s="82"/>
      <c r="E650" s="76"/>
      <c r="F650" s="76"/>
      <c r="G650" s="76"/>
      <c r="H650" s="76"/>
      <c r="I650" s="76"/>
      <c r="J650" s="76"/>
      <c r="K650" s="223"/>
      <c r="L650" s="223"/>
      <c r="M650" s="223"/>
      <c r="N650" s="223"/>
    </row>
    <row r="651" spans="1:14" ht="12.75">
      <c r="A651" s="76"/>
      <c r="B651" s="76"/>
      <c r="C651" s="76"/>
      <c r="D651" s="82"/>
      <c r="E651" s="76"/>
      <c r="F651" s="76"/>
      <c r="G651" s="111"/>
      <c r="H651" s="76"/>
      <c r="I651" s="76"/>
      <c r="J651" s="76"/>
      <c r="K651" s="223"/>
      <c r="L651" s="223"/>
      <c r="M651" s="223"/>
      <c r="N651" s="223"/>
    </row>
    <row r="652" spans="1:14" ht="12.75">
      <c r="A652" s="76"/>
      <c r="B652" s="76"/>
      <c r="C652" s="76"/>
      <c r="D652" s="82"/>
      <c r="E652" s="76"/>
      <c r="F652" s="76"/>
      <c r="G652" s="165"/>
      <c r="H652" s="111"/>
      <c r="I652" s="76"/>
      <c r="J652" s="76"/>
      <c r="K652" s="223"/>
      <c r="L652" s="223"/>
      <c r="M652" s="223"/>
      <c r="N652" s="223"/>
    </row>
    <row r="653" spans="1:14" ht="12.75">
      <c r="A653" s="76"/>
      <c r="B653" s="76"/>
      <c r="C653" s="76"/>
      <c r="D653" s="82"/>
      <c r="E653" s="76"/>
      <c r="F653" s="76"/>
      <c r="G653" s="76"/>
      <c r="H653" s="66"/>
      <c r="I653" s="76"/>
      <c r="J653" s="76"/>
      <c r="K653" s="189"/>
      <c r="L653" s="189"/>
      <c r="M653" s="189"/>
      <c r="N653" s="189"/>
    </row>
    <row r="654" spans="1:14" ht="12.75">
      <c r="A654" s="76"/>
      <c r="B654" s="76"/>
      <c r="C654" s="76"/>
      <c r="D654" s="82"/>
      <c r="E654" s="76"/>
      <c r="F654" s="76"/>
      <c r="G654" s="76"/>
      <c r="H654" s="66"/>
      <c r="I654" s="76"/>
      <c r="J654" s="76"/>
      <c r="K654" s="228"/>
      <c r="L654" s="228"/>
      <c r="M654" s="228"/>
      <c r="N654" s="228"/>
    </row>
    <row r="655" spans="1:14" ht="12.75">
      <c r="A655" s="76"/>
      <c r="B655" s="76"/>
      <c r="C655" s="76"/>
      <c r="D655" s="82"/>
      <c r="E655" s="76"/>
      <c r="F655" s="76"/>
      <c r="G655" s="76"/>
      <c r="H655" s="66"/>
      <c r="I655" s="76"/>
      <c r="J655" s="76"/>
      <c r="K655" s="223"/>
      <c r="L655" s="223"/>
      <c r="M655" s="223"/>
      <c r="N655" s="223"/>
    </row>
    <row r="656" spans="1:14" ht="12.75">
      <c r="A656" s="76"/>
      <c r="B656" s="76"/>
      <c r="C656" s="76"/>
      <c r="D656" s="82"/>
      <c r="E656" s="76"/>
      <c r="F656" s="76"/>
      <c r="G656" s="76"/>
      <c r="H656" s="66"/>
      <c r="I656" s="76"/>
      <c r="J656" s="76"/>
      <c r="K656" s="223"/>
      <c r="L656" s="223"/>
      <c r="M656" s="223"/>
      <c r="N656" s="223"/>
    </row>
    <row r="657" spans="1:14" ht="12.75">
      <c r="A657" s="76"/>
      <c r="B657" s="76"/>
      <c r="C657" s="76"/>
      <c r="D657" s="82"/>
      <c r="E657" s="76"/>
      <c r="F657" s="76"/>
      <c r="G657" s="76"/>
      <c r="H657" s="66"/>
      <c r="I657" s="76"/>
      <c r="J657" s="76"/>
      <c r="K657" s="223"/>
      <c r="L657" s="223"/>
      <c r="M657" s="223"/>
      <c r="N657" s="223"/>
    </row>
    <row r="658" spans="1:14" ht="12.75">
      <c r="A658" s="76"/>
      <c r="B658" s="76"/>
      <c r="C658" s="76"/>
      <c r="D658" s="82"/>
      <c r="E658" s="76"/>
      <c r="F658" s="76"/>
      <c r="G658" s="76"/>
      <c r="H658" s="66"/>
      <c r="I658" s="76"/>
      <c r="J658" s="76"/>
      <c r="K658" s="223"/>
      <c r="L658" s="223"/>
      <c r="M658" s="223"/>
      <c r="N658" s="223"/>
    </row>
    <row r="659" spans="1:14" ht="12.75">
      <c r="A659" s="76"/>
      <c r="B659" s="76"/>
      <c r="C659" s="76"/>
      <c r="D659" s="82"/>
      <c r="E659" s="109"/>
      <c r="F659" s="76"/>
      <c r="G659" s="76"/>
      <c r="H659" s="66"/>
      <c r="I659" s="76"/>
      <c r="J659" s="76"/>
      <c r="K659" s="189"/>
      <c r="L659" s="189"/>
      <c r="M659" s="189"/>
      <c r="N659" s="189"/>
    </row>
    <row r="660" spans="1:14" ht="12.75">
      <c r="A660" s="76"/>
      <c r="B660" s="76"/>
      <c r="C660" s="76"/>
      <c r="D660" s="82"/>
      <c r="E660" s="87"/>
      <c r="F660" s="76"/>
      <c r="G660" s="76"/>
      <c r="H660" s="66"/>
      <c r="I660" s="76"/>
      <c r="J660" s="76"/>
      <c r="K660" s="228"/>
      <c r="L660" s="228"/>
      <c r="M660" s="228"/>
      <c r="N660" s="228"/>
    </row>
    <row r="661" spans="1:14" ht="24.75" customHeight="1">
      <c r="A661" s="76"/>
      <c r="B661" s="66"/>
      <c r="C661" s="76"/>
      <c r="D661" s="82"/>
      <c r="E661" s="321"/>
      <c r="F661" s="321"/>
      <c r="G661" s="321"/>
      <c r="H661" s="321"/>
      <c r="I661" s="321"/>
      <c r="J661" s="76"/>
      <c r="K661" s="167"/>
      <c r="L661" s="167"/>
      <c r="M661" s="167"/>
      <c r="N661" s="167"/>
    </row>
    <row r="662" spans="1:14" ht="12.75" customHeight="1">
      <c r="A662" s="76"/>
      <c r="B662" s="76"/>
      <c r="C662" s="76"/>
      <c r="D662" s="82"/>
      <c r="E662" s="87"/>
      <c r="F662" s="76"/>
      <c r="G662" s="76"/>
      <c r="H662" s="66"/>
      <c r="I662" s="76"/>
      <c r="J662" s="76"/>
      <c r="K662" s="223"/>
      <c r="L662" s="223"/>
      <c r="M662" s="223"/>
      <c r="N662" s="223"/>
    </row>
    <row r="663" ht="12.75" customHeight="1"/>
    <row r="664" ht="12.75" customHeight="1"/>
    <row r="665" ht="12.75" customHeight="1"/>
    <row r="667" ht="12.75" customHeight="1"/>
    <row r="669" ht="24.75" customHeight="1"/>
    <row r="670" ht="12.75" customHeight="1"/>
    <row r="671" ht="12.75" customHeight="1"/>
    <row r="672" ht="12.75" customHeight="1"/>
    <row r="673" ht="12.75" customHeight="1"/>
    <row r="674" ht="12.75" customHeight="1"/>
    <row r="677" ht="26.25" customHeight="1"/>
    <row r="679" ht="12.75" customHeight="1"/>
    <row r="680" ht="12.75" customHeight="1"/>
    <row r="683" ht="26.25" customHeight="1"/>
    <row r="685" ht="12.75" customHeight="1"/>
    <row r="686" ht="12.75" customHeight="1"/>
    <row r="689" ht="24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700" ht="27" customHeight="1"/>
    <row r="706" ht="26.25" customHeight="1"/>
    <row r="724" ht="12.75" customHeight="1"/>
    <row r="741" ht="12.75" customHeight="1"/>
    <row r="745" ht="28.5" customHeight="1"/>
    <row r="761" ht="12.75" customHeight="1"/>
    <row r="772" ht="12.75" customHeight="1"/>
    <row r="778" ht="24.75" customHeight="1"/>
    <row r="782" ht="12.75" customHeight="1"/>
    <row r="783" ht="12.75" customHeight="1"/>
    <row r="857" ht="37.5" customHeight="1"/>
    <row r="860" ht="24.75" customHeight="1"/>
  </sheetData>
  <sheetProtection selectLockedCells="1" selectUnlockedCells="1"/>
  <mergeCells count="100">
    <mergeCell ref="A1:N1"/>
    <mergeCell ref="K3:U3"/>
    <mergeCell ref="A4:N4"/>
    <mergeCell ref="A5:N5"/>
    <mergeCell ref="K7:U7"/>
    <mergeCell ref="A9:N9"/>
    <mergeCell ref="A11:N11"/>
    <mergeCell ref="R11:U11"/>
    <mergeCell ref="T13:U13"/>
    <mergeCell ref="H14:J14"/>
    <mergeCell ref="A27:N27"/>
    <mergeCell ref="A29:N30"/>
    <mergeCell ref="E36:I36"/>
    <mergeCell ref="Q36:R36"/>
    <mergeCell ref="E39:J39"/>
    <mergeCell ref="O39:S39"/>
    <mergeCell ref="E41:J41"/>
    <mergeCell ref="O41:S41"/>
    <mergeCell ref="E42:J42"/>
    <mergeCell ref="O45:P45"/>
    <mergeCell ref="E50:J50"/>
    <mergeCell ref="E59:I59"/>
    <mergeCell ref="E62:I62"/>
    <mergeCell ref="E63:J63"/>
    <mergeCell ref="O63:R63"/>
    <mergeCell ref="E64:I64"/>
    <mergeCell ref="A68:N68"/>
    <mergeCell ref="A70:N73"/>
    <mergeCell ref="O71:S71"/>
    <mergeCell ref="O72:S72"/>
    <mergeCell ref="K74:L74"/>
    <mergeCell ref="M74:N74"/>
    <mergeCell ref="E76:I76"/>
    <mergeCell ref="E77:J78"/>
    <mergeCell ref="E80:L80"/>
    <mergeCell ref="E87:J87"/>
    <mergeCell ref="O88:Q88"/>
    <mergeCell ref="O103:Q103"/>
    <mergeCell ref="O105:Q105"/>
    <mergeCell ref="O107:Q107"/>
    <mergeCell ref="O108:Q108"/>
    <mergeCell ref="O109:R109"/>
    <mergeCell ref="O110:Q110"/>
    <mergeCell ref="O118:Q118"/>
    <mergeCell ref="O119:Q119"/>
    <mergeCell ref="E131:I131"/>
    <mergeCell ref="O132:R132"/>
    <mergeCell ref="O138:R138"/>
    <mergeCell ref="O139:Q139"/>
    <mergeCell ref="O149:Q149"/>
    <mergeCell ref="O150:S150"/>
    <mergeCell ref="O151:S151"/>
    <mergeCell ref="O163:Q163"/>
    <mergeCell ref="O165:Q165"/>
    <mergeCell ref="O180:R180"/>
    <mergeCell ref="K203:N203"/>
    <mergeCell ref="E204:J204"/>
    <mergeCell ref="O206:R206"/>
    <mergeCell ref="O208:R208"/>
    <mergeCell ref="O210:R210"/>
    <mergeCell ref="R211:T211"/>
    <mergeCell ref="K212:N212"/>
    <mergeCell ref="Q212:R212"/>
    <mergeCell ref="T212:U212"/>
    <mergeCell ref="K238:N238"/>
    <mergeCell ref="Q238:R238"/>
    <mergeCell ref="K247:N247"/>
    <mergeCell ref="Q247:R247"/>
    <mergeCell ref="Q256:R256"/>
    <mergeCell ref="O294:S294"/>
    <mergeCell ref="O334:S334"/>
    <mergeCell ref="K335:N335"/>
    <mergeCell ref="Q335:R335"/>
    <mergeCell ref="O339:S339"/>
    <mergeCell ref="O340:S340"/>
    <mergeCell ref="E365:J365"/>
    <mergeCell ref="E369:J369"/>
    <mergeCell ref="E374:J374"/>
    <mergeCell ref="E377:J377"/>
    <mergeCell ref="O378:S378"/>
    <mergeCell ref="E380:J380"/>
    <mergeCell ref="E384:J384"/>
    <mergeCell ref="Q384:R384"/>
    <mergeCell ref="E388:J388"/>
    <mergeCell ref="E393:J393"/>
    <mergeCell ref="K413:N413"/>
    <mergeCell ref="Q413:R413"/>
    <mergeCell ref="E422:J422"/>
    <mergeCell ref="K445:N445"/>
    <mergeCell ref="Q445:R445"/>
    <mergeCell ref="A583:D583"/>
    <mergeCell ref="G583:H583"/>
    <mergeCell ref="E661:I661"/>
    <mergeCell ref="Q469:R469"/>
    <mergeCell ref="A502:N502"/>
    <mergeCell ref="A505:N506"/>
    <mergeCell ref="A508:N508"/>
    <mergeCell ref="A509:N509"/>
    <mergeCell ref="A551:D551"/>
    <mergeCell ref="G551:H5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.421875" style="0" customWidth="1"/>
    <col min="2" max="2" width="0.13671875" style="0" customWidth="1"/>
    <col min="3" max="3" width="0" style="0" hidden="1" customWidth="1"/>
    <col min="4" max="4" width="5.140625" style="0" customWidth="1"/>
    <col min="9" max="10" width="12.7109375" style="0" customWidth="1"/>
    <col min="11" max="11" width="12.7109375" style="247" customWidth="1"/>
  </cols>
  <sheetData>
    <row r="1" spans="1:11" ht="12.75" customHeight="1">
      <c r="A1" s="321" t="s">
        <v>348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2.75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2.7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2.75">
      <c r="A6" s="309" t="s">
        <v>259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s="1" customFormat="1" ht="12.75">
      <c r="A7" s="309" t="s">
        <v>339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8" spans="1:11" s="1" customFormat="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4:11" ht="12.75">
      <c r="D9" s="1"/>
      <c r="K9" s="2"/>
    </row>
    <row r="10" spans="1:11" ht="12.75">
      <c r="A10" s="309" t="s">
        <v>1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</row>
    <row r="11" spans="4:11" ht="12.75">
      <c r="D11" s="1"/>
      <c r="K11" s="2"/>
    </row>
    <row r="12" spans="1:11" ht="12.75" customHeight="1">
      <c r="A12" s="321" t="s">
        <v>260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1" ht="12.75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1" s="12" customFormat="1" ht="12.75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75" t="s">
        <v>261</v>
      </c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2" customFormat="1" ht="22.5">
      <c r="A18" s="248"/>
      <c r="B18" s="248"/>
      <c r="C18" s="248"/>
      <c r="D18" s="249" t="s">
        <v>21</v>
      </c>
      <c r="E18" s="344" t="s">
        <v>262</v>
      </c>
      <c r="F18" s="344"/>
      <c r="G18" s="344"/>
      <c r="H18" s="344"/>
      <c r="I18" s="249" t="s">
        <v>340</v>
      </c>
      <c r="J18" s="249" t="s">
        <v>23</v>
      </c>
      <c r="K18" s="249" t="s">
        <v>341</v>
      </c>
    </row>
    <row r="19" spans="1:11" ht="21.75" customHeight="1">
      <c r="A19" s="5"/>
      <c r="B19" s="5"/>
      <c r="C19" s="5"/>
      <c r="D19" s="250">
        <v>42</v>
      </c>
      <c r="E19" s="345" t="s">
        <v>342</v>
      </c>
      <c r="F19" s="345"/>
      <c r="G19" s="345"/>
      <c r="H19" s="345"/>
      <c r="I19" s="251">
        <v>80000</v>
      </c>
      <c r="J19" s="251">
        <v>50000</v>
      </c>
      <c r="K19" s="251">
        <v>50000</v>
      </c>
    </row>
    <row r="20" spans="1:11" ht="12.75">
      <c r="A20" s="5"/>
      <c r="B20" s="5"/>
      <c r="C20" s="5"/>
      <c r="D20" s="252" t="s">
        <v>263</v>
      </c>
      <c r="E20" s="253"/>
      <c r="F20" s="253"/>
      <c r="G20" s="253"/>
      <c r="H20" s="253"/>
      <c r="I20" s="251">
        <f>I19</f>
        <v>80000</v>
      </c>
      <c r="J20" s="251">
        <f>J19</f>
        <v>50000</v>
      </c>
      <c r="K20" s="251">
        <f>K19</f>
        <v>50000</v>
      </c>
    </row>
    <row r="21" spans="1:11" ht="12.75">
      <c r="A21" s="5"/>
      <c r="B21" s="5"/>
      <c r="C21" s="5"/>
      <c r="D21" s="254"/>
      <c r="E21" s="255"/>
      <c r="F21" s="255"/>
      <c r="G21" s="255"/>
      <c r="H21" s="255"/>
      <c r="I21" s="256"/>
      <c r="J21" s="256"/>
      <c r="K21" s="257"/>
    </row>
    <row r="22" spans="1:11" ht="12.75">
      <c r="A22" s="5"/>
      <c r="B22" s="5"/>
      <c r="C22" s="5"/>
      <c r="D22" s="22" t="s">
        <v>264</v>
      </c>
      <c r="E22" s="255"/>
      <c r="F22" s="255"/>
      <c r="G22" s="255"/>
      <c r="H22" s="255"/>
      <c r="I22" s="256"/>
      <c r="J22" s="256"/>
      <c r="K22" s="257"/>
    </row>
    <row r="23" spans="1:11" ht="12.75">
      <c r="A23" s="5"/>
      <c r="B23" s="5"/>
      <c r="C23" s="5"/>
      <c r="D23" s="22"/>
      <c r="E23" s="255"/>
      <c r="F23" s="255"/>
      <c r="G23" s="255"/>
      <c r="H23" s="255"/>
      <c r="I23" s="256"/>
      <c r="J23" s="256"/>
      <c r="K23" s="257"/>
    </row>
    <row r="24" spans="1:11" ht="22.5">
      <c r="A24" s="5"/>
      <c r="B24" s="5"/>
      <c r="C24" s="5"/>
      <c r="D24" s="249" t="s">
        <v>21</v>
      </c>
      <c r="E24" s="344" t="s">
        <v>262</v>
      </c>
      <c r="F24" s="344"/>
      <c r="G24" s="344"/>
      <c r="H24" s="344"/>
      <c r="I24" s="249" t="s">
        <v>340</v>
      </c>
      <c r="J24" s="249" t="s">
        <v>23</v>
      </c>
      <c r="K24" s="249" t="s">
        <v>341</v>
      </c>
    </row>
    <row r="25" spans="4:11" s="5" customFormat="1" ht="21.75" customHeight="1">
      <c r="D25" s="250">
        <v>42</v>
      </c>
      <c r="E25" s="345" t="s">
        <v>265</v>
      </c>
      <c r="F25" s="345"/>
      <c r="G25" s="345"/>
      <c r="H25" s="345"/>
      <c r="I25" s="251">
        <v>3000</v>
      </c>
      <c r="J25" s="251">
        <v>1000</v>
      </c>
      <c r="K25" s="251">
        <v>5000</v>
      </c>
    </row>
    <row r="26" spans="1:11" ht="12.75">
      <c r="A26" s="5"/>
      <c r="B26" s="5"/>
      <c r="C26" s="5"/>
      <c r="D26" s="252" t="s">
        <v>263</v>
      </c>
      <c r="E26" s="253"/>
      <c r="F26" s="253"/>
      <c r="G26" s="253"/>
      <c r="H26" s="253"/>
      <c r="I26" s="251">
        <f>I25</f>
        <v>3000</v>
      </c>
      <c r="J26" s="251">
        <f>J25</f>
        <v>1000</v>
      </c>
      <c r="K26" s="251">
        <f>K25</f>
        <v>5000</v>
      </c>
    </row>
    <row r="27" spans="1:11" ht="12.75">
      <c r="A27" s="5"/>
      <c r="B27" s="5"/>
      <c r="C27" s="5"/>
      <c r="D27" s="254"/>
      <c r="E27" s="255"/>
      <c r="F27" s="255"/>
      <c r="G27" s="255"/>
      <c r="H27" s="255"/>
      <c r="I27" s="256"/>
      <c r="J27" s="256"/>
      <c r="K27" s="257"/>
    </row>
    <row r="28" spans="1:11" ht="12.75">
      <c r="A28" s="5"/>
      <c r="B28" s="5"/>
      <c r="C28" s="5"/>
      <c r="D28" s="22" t="s">
        <v>266</v>
      </c>
      <c r="E28" s="255"/>
      <c r="F28" s="255"/>
      <c r="G28" s="255"/>
      <c r="H28" s="255"/>
      <c r="I28" s="256"/>
      <c r="J28" s="256"/>
      <c r="K28" s="257"/>
    </row>
    <row r="29" spans="1:11" ht="12.75">
      <c r="A29" s="5"/>
      <c r="B29" s="5"/>
      <c r="C29" s="5"/>
      <c r="D29" s="254"/>
      <c r="E29" s="255"/>
      <c r="F29" s="255"/>
      <c r="G29" s="255"/>
      <c r="H29" s="255"/>
      <c r="I29" s="256"/>
      <c r="J29" s="256"/>
      <c r="K29" s="257"/>
    </row>
    <row r="30" spans="1:11" ht="21.75" customHeight="1">
      <c r="A30" s="5"/>
      <c r="B30" s="5"/>
      <c r="C30" s="5"/>
      <c r="D30" s="249" t="s">
        <v>21</v>
      </c>
      <c r="E30" s="344" t="s">
        <v>262</v>
      </c>
      <c r="F30" s="344"/>
      <c r="G30" s="344"/>
      <c r="H30" s="344"/>
      <c r="I30" s="249" t="s">
        <v>340</v>
      </c>
      <c r="J30" s="249" t="s">
        <v>23</v>
      </c>
      <c r="K30" s="249" t="s">
        <v>341</v>
      </c>
    </row>
    <row r="31" spans="1:11" ht="12.75" customHeight="1">
      <c r="A31" s="5"/>
      <c r="B31" s="5"/>
      <c r="C31" s="5"/>
      <c r="D31" s="250">
        <v>41</v>
      </c>
      <c r="E31" s="342" t="s">
        <v>267</v>
      </c>
      <c r="F31" s="342"/>
      <c r="G31" s="342"/>
      <c r="H31" s="342"/>
      <c r="I31" s="258">
        <v>40000</v>
      </c>
      <c r="J31" s="258">
        <v>5000</v>
      </c>
      <c r="K31" s="251">
        <v>0</v>
      </c>
    </row>
    <row r="32" spans="1:11" s="112" customFormat="1" ht="12.75" customHeight="1">
      <c r="A32" s="5"/>
      <c r="B32" s="5"/>
      <c r="C32" s="5"/>
      <c r="D32" s="250">
        <v>42</v>
      </c>
      <c r="E32" s="342" t="s">
        <v>268</v>
      </c>
      <c r="F32" s="342"/>
      <c r="G32" s="342"/>
      <c r="H32" s="342"/>
      <c r="I32" s="258">
        <v>12000</v>
      </c>
      <c r="J32" s="258">
        <v>5000</v>
      </c>
      <c r="K32" s="251">
        <v>200000</v>
      </c>
    </row>
    <row r="33" spans="1:11" s="21" customFormat="1" ht="12.75">
      <c r="A33" s="5"/>
      <c r="B33" s="5"/>
      <c r="C33" s="5"/>
      <c r="D33" s="250">
        <v>42</v>
      </c>
      <c r="E33" s="342" t="s">
        <v>269</v>
      </c>
      <c r="F33" s="342"/>
      <c r="G33" s="342"/>
      <c r="H33" s="342"/>
      <c r="I33" s="258">
        <v>1000</v>
      </c>
      <c r="J33" s="258">
        <v>1000</v>
      </c>
      <c r="K33" s="251">
        <v>1000</v>
      </c>
    </row>
    <row r="34" spans="1:11" s="21" customFormat="1" ht="12.75">
      <c r="A34" s="5"/>
      <c r="B34" s="5"/>
      <c r="C34" s="5"/>
      <c r="D34" s="250">
        <v>42</v>
      </c>
      <c r="E34" s="342" t="s">
        <v>270</v>
      </c>
      <c r="F34" s="342"/>
      <c r="G34" s="342"/>
      <c r="H34" s="342"/>
      <c r="I34" s="258">
        <v>1000</v>
      </c>
      <c r="J34" s="258">
        <v>1000</v>
      </c>
      <c r="K34" s="251">
        <v>1000</v>
      </c>
    </row>
    <row r="35" spans="1:11" s="38" customFormat="1" ht="12.75">
      <c r="A35" s="5"/>
      <c r="B35" s="5"/>
      <c r="C35" s="5"/>
      <c r="D35" s="250">
        <v>42</v>
      </c>
      <c r="E35" s="342" t="s">
        <v>271</v>
      </c>
      <c r="F35" s="342"/>
      <c r="G35" s="342"/>
      <c r="H35" s="342"/>
      <c r="I35" s="258">
        <v>100000</v>
      </c>
      <c r="J35" s="258">
        <v>100000</v>
      </c>
      <c r="K35" s="251">
        <v>100000</v>
      </c>
    </row>
    <row r="36" spans="1:11" s="38" customFormat="1" ht="12.75" customHeight="1">
      <c r="A36" s="5"/>
      <c r="B36" s="5"/>
      <c r="C36" s="5"/>
      <c r="D36" s="250">
        <v>42</v>
      </c>
      <c r="E36" s="345" t="s">
        <v>272</v>
      </c>
      <c r="F36" s="345"/>
      <c r="G36" s="345"/>
      <c r="H36" s="345"/>
      <c r="I36" s="258">
        <v>10000</v>
      </c>
      <c r="J36" s="258">
        <v>0</v>
      </c>
      <c r="K36" s="251">
        <v>0</v>
      </c>
    </row>
    <row r="37" spans="1:11" s="38" customFormat="1" ht="12.75" customHeight="1">
      <c r="A37" s="5"/>
      <c r="B37" s="5"/>
      <c r="C37" s="5"/>
      <c r="D37" s="250">
        <v>41</v>
      </c>
      <c r="E37" s="345" t="s">
        <v>273</v>
      </c>
      <c r="F37" s="345"/>
      <c r="G37" s="345"/>
      <c r="H37" s="345"/>
      <c r="I37" s="258">
        <v>50000</v>
      </c>
      <c r="J37" s="258">
        <v>50000</v>
      </c>
      <c r="K37" s="251">
        <v>30000</v>
      </c>
    </row>
    <row r="38" spans="1:11" s="38" customFormat="1" ht="12.75" customHeight="1">
      <c r="A38" s="5"/>
      <c r="B38" s="5"/>
      <c r="C38" s="5"/>
      <c r="D38" s="252" t="s">
        <v>263</v>
      </c>
      <c r="E38" s="253"/>
      <c r="F38" s="253"/>
      <c r="G38" s="253"/>
      <c r="H38" s="253"/>
      <c r="I38" s="258">
        <f>SUM(I31:I37)</f>
        <v>214000</v>
      </c>
      <c r="J38" s="258">
        <f>SUM(J31:J37)</f>
        <v>162000</v>
      </c>
      <c r="K38" s="251">
        <f>SUM(K31:K37)</f>
        <v>332000</v>
      </c>
    </row>
    <row r="39" spans="1:11" s="38" customFormat="1" ht="12.75" customHeight="1">
      <c r="A39" s="5"/>
      <c r="B39" s="5"/>
      <c r="C39" s="5"/>
      <c r="D39" s="129"/>
      <c r="E39" s="130"/>
      <c r="F39" s="130"/>
      <c r="G39" s="130"/>
      <c r="H39" s="130"/>
      <c r="I39" s="131"/>
      <c r="J39" s="131"/>
      <c r="K39" s="132"/>
    </row>
    <row r="40" spans="1:11" s="38" customFormat="1" ht="12.75">
      <c r="A40" s="5"/>
      <c r="B40" s="5"/>
      <c r="C40" s="5"/>
      <c r="D40" s="22" t="s">
        <v>274</v>
      </c>
      <c r="E40" s="255"/>
      <c r="F40" s="255"/>
      <c r="G40" s="255"/>
      <c r="H40" s="255"/>
      <c r="I40" s="256"/>
      <c r="J40" s="256"/>
      <c r="K40" s="257"/>
    </row>
    <row r="41" spans="1:11" s="38" customFormat="1" ht="12.75">
      <c r="A41" s="5"/>
      <c r="B41" s="5"/>
      <c r="C41" s="5"/>
      <c r="D41" s="22"/>
      <c r="E41" s="255"/>
      <c r="F41" s="255"/>
      <c r="G41" s="255"/>
      <c r="H41" s="255"/>
      <c r="I41" s="256"/>
      <c r="J41" s="256"/>
      <c r="K41" s="257"/>
    </row>
    <row r="42" spans="1:11" s="38" customFormat="1" ht="22.5">
      <c r="A42" s="5"/>
      <c r="B42" s="5"/>
      <c r="C42" s="5"/>
      <c r="D42" s="249" t="s">
        <v>21</v>
      </c>
      <c r="E42" s="344" t="s">
        <v>262</v>
      </c>
      <c r="F42" s="344"/>
      <c r="G42" s="344"/>
      <c r="H42" s="344"/>
      <c r="I42" s="249" t="s">
        <v>340</v>
      </c>
      <c r="J42" s="249" t="s">
        <v>23</v>
      </c>
      <c r="K42" s="249" t="s">
        <v>341</v>
      </c>
    </row>
    <row r="43" spans="1:11" s="38" customFormat="1" ht="12.75">
      <c r="A43" s="5"/>
      <c r="B43" s="5"/>
      <c r="C43" s="5"/>
      <c r="D43" s="250">
        <v>42</v>
      </c>
      <c r="E43" s="342" t="s">
        <v>275</v>
      </c>
      <c r="F43" s="342"/>
      <c r="G43" s="342"/>
      <c r="H43" s="342"/>
      <c r="I43" s="258">
        <v>1000</v>
      </c>
      <c r="J43" s="258">
        <v>5000</v>
      </c>
      <c r="K43" s="251">
        <v>5000</v>
      </c>
    </row>
    <row r="44" spans="1:11" s="38" customFormat="1" ht="27" customHeight="1">
      <c r="A44" s="5"/>
      <c r="B44" s="5"/>
      <c r="C44" s="5"/>
      <c r="D44" s="250">
        <v>42</v>
      </c>
      <c r="E44" s="343" t="s">
        <v>276</v>
      </c>
      <c r="F44" s="343"/>
      <c r="G44" s="343"/>
      <c r="H44" s="343"/>
      <c r="I44" s="258">
        <v>38000</v>
      </c>
      <c r="J44" s="258">
        <v>45000</v>
      </c>
      <c r="K44" s="251">
        <v>55000</v>
      </c>
    </row>
    <row r="45" spans="1:11" s="38" customFormat="1" ht="12.75" customHeight="1">
      <c r="A45" s="5"/>
      <c r="B45" s="5"/>
      <c r="C45" s="5"/>
      <c r="D45" s="250">
        <v>42</v>
      </c>
      <c r="E45" s="342" t="s">
        <v>277</v>
      </c>
      <c r="F45" s="342"/>
      <c r="G45" s="342"/>
      <c r="H45" s="342"/>
      <c r="I45" s="258">
        <v>40000</v>
      </c>
      <c r="J45" s="258">
        <v>30000</v>
      </c>
      <c r="K45" s="251">
        <v>30000</v>
      </c>
    </row>
    <row r="46" spans="1:11" s="38" customFormat="1" ht="12.75" customHeight="1">
      <c r="A46" s="5"/>
      <c r="B46" s="5"/>
      <c r="C46" s="5"/>
      <c r="D46" s="252" t="s">
        <v>263</v>
      </c>
      <c r="E46" s="253"/>
      <c r="F46" s="253"/>
      <c r="G46" s="253"/>
      <c r="H46" s="253"/>
      <c r="I46" s="258">
        <f>SUM(I43:I45)</f>
        <v>79000</v>
      </c>
      <c r="J46" s="258">
        <f>SUM(J43:J45)</f>
        <v>80000</v>
      </c>
      <c r="K46" s="251">
        <f>SUM(K43:K45)</f>
        <v>90000</v>
      </c>
    </row>
    <row r="47" spans="1:11" s="38" customFormat="1" ht="12.75" customHeight="1">
      <c r="A47" s="5"/>
      <c r="B47" s="5"/>
      <c r="C47" s="5"/>
      <c r="D47" s="129"/>
      <c r="E47" s="130"/>
      <c r="F47" s="130"/>
      <c r="G47" s="130"/>
      <c r="H47" s="130"/>
      <c r="I47" s="131"/>
      <c r="J47" s="131"/>
      <c r="K47" s="283"/>
    </row>
    <row r="48" spans="1:11" s="38" customFormat="1" ht="12.75" customHeight="1">
      <c r="A48" s="5"/>
      <c r="B48" s="5"/>
      <c r="C48" s="5"/>
      <c r="D48" s="129"/>
      <c r="E48" s="130"/>
      <c r="F48" s="130"/>
      <c r="G48" s="130"/>
      <c r="H48" s="130"/>
      <c r="I48" s="131"/>
      <c r="J48" s="131"/>
      <c r="K48" s="283"/>
    </row>
    <row r="49" spans="1:11" s="38" customFormat="1" ht="12.75" customHeight="1">
      <c r="A49" s="5"/>
      <c r="B49" s="5"/>
      <c r="C49" s="5"/>
      <c r="D49" s="129"/>
      <c r="E49" s="130"/>
      <c r="F49" s="130"/>
      <c r="G49" s="130"/>
      <c r="H49" s="130"/>
      <c r="I49" s="131"/>
      <c r="J49" s="131"/>
      <c r="K49" s="283"/>
    </row>
    <row r="50" spans="1:11" s="38" customFormat="1" ht="12.75" customHeight="1">
      <c r="A50" s="5"/>
      <c r="B50" s="5"/>
      <c r="C50" s="5"/>
      <c r="D50" s="129"/>
      <c r="E50" s="130"/>
      <c r="F50" s="130"/>
      <c r="G50" s="130"/>
      <c r="H50" s="130"/>
      <c r="I50" s="131"/>
      <c r="J50" s="131"/>
      <c r="K50" s="259">
        <v>1</v>
      </c>
    </row>
    <row r="51" spans="1:11" s="38" customFormat="1" ht="12.75">
      <c r="A51" s="5"/>
      <c r="B51" s="5"/>
      <c r="C51" s="5"/>
      <c r="D51" s="22" t="s">
        <v>278</v>
      </c>
      <c r="E51" s="255"/>
      <c r="F51" s="255"/>
      <c r="G51" s="255"/>
      <c r="H51" s="255"/>
      <c r="I51" s="256"/>
      <c r="J51" s="256"/>
      <c r="K51" s="257"/>
    </row>
    <row r="52" spans="1:11" s="38" customFormat="1" ht="12.75" customHeight="1">
      <c r="A52" s="5"/>
      <c r="B52" s="5"/>
      <c r="C52" s="5"/>
      <c r="D52" s="254"/>
      <c r="E52" s="255"/>
      <c r="F52" s="255"/>
      <c r="G52" s="255"/>
      <c r="H52" s="255"/>
      <c r="I52" s="256"/>
      <c r="J52" s="256"/>
      <c r="K52" s="260"/>
    </row>
    <row r="53" spans="1:11" s="38" customFormat="1" ht="27" customHeight="1">
      <c r="A53" s="5"/>
      <c r="B53" s="5"/>
      <c r="C53" s="5"/>
      <c r="D53" s="249" t="s">
        <v>21</v>
      </c>
      <c r="E53" s="344" t="s">
        <v>262</v>
      </c>
      <c r="F53" s="344"/>
      <c r="G53" s="344"/>
      <c r="H53" s="344"/>
      <c r="I53" s="249" t="s">
        <v>340</v>
      </c>
      <c r="J53" s="249" t="s">
        <v>23</v>
      </c>
      <c r="K53" s="249" t="s">
        <v>341</v>
      </c>
    </row>
    <row r="54" spans="1:11" s="21" customFormat="1" ht="12.75">
      <c r="A54" s="5"/>
      <c r="B54" s="5"/>
      <c r="C54" s="5"/>
      <c r="D54" s="250">
        <v>41</v>
      </c>
      <c r="E54" s="342" t="s">
        <v>279</v>
      </c>
      <c r="F54" s="342"/>
      <c r="G54" s="342"/>
      <c r="H54" s="342"/>
      <c r="I54" s="258">
        <v>86000</v>
      </c>
      <c r="J54" s="258">
        <v>60000</v>
      </c>
      <c r="K54" s="251">
        <v>0</v>
      </c>
    </row>
    <row r="55" spans="1:11" s="38" customFormat="1" ht="12.75" customHeight="1">
      <c r="A55" s="5"/>
      <c r="B55" s="5"/>
      <c r="C55" s="5"/>
      <c r="D55" s="250">
        <v>41</v>
      </c>
      <c r="E55" s="343" t="s">
        <v>280</v>
      </c>
      <c r="F55" s="343"/>
      <c r="G55" s="343"/>
      <c r="H55" s="343"/>
      <c r="I55" s="258">
        <v>150000</v>
      </c>
      <c r="J55" s="258">
        <v>0</v>
      </c>
      <c r="K55" s="251">
        <v>0</v>
      </c>
    </row>
    <row r="56" spans="1:11" s="38" customFormat="1" ht="12.75" customHeight="1">
      <c r="A56" s="5"/>
      <c r="B56" s="5"/>
      <c r="C56" s="5"/>
      <c r="D56" s="250">
        <v>42</v>
      </c>
      <c r="E56" s="342" t="s">
        <v>281</v>
      </c>
      <c r="F56" s="342"/>
      <c r="G56" s="342"/>
      <c r="H56" s="342"/>
      <c r="I56" s="258">
        <v>86000</v>
      </c>
      <c r="J56" s="258">
        <v>86000</v>
      </c>
      <c r="K56" s="251">
        <v>0</v>
      </c>
    </row>
    <row r="57" spans="1:11" s="38" customFormat="1" ht="12.75" customHeight="1">
      <c r="A57" s="5"/>
      <c r="B57" s="5"/>
      <c r="C57" s="5"/>
      <c r="D57" s="250">
        <v>42</v>
      </c>
      <c r="E57" s="342" t="s">
        <v>282</v>
      </c>
      <c r="F57" s="342"/>
      <c r="G57" s="342"/>
      <c r="H57" s="342"/>
      <c r="I57" s="258">
        <v>150000</v>
      </c>
      <c r="J57" s="258">
        <v>100000</v>
      </c>
      <c r="K57" s="251">
        <v>100000</v>
      </c>
    </row>
    <row r="58" spans="1:11" s="38" customFormat="1" ht="12.75">
      <c r="A58" s="5"/>
      <c r="B58" s="5"/>
      <c r="C58" s="5"/>
      <c r="D58" s="250">
        <v>42</v>
      </c>
      <c r="E58" s="342" t="s">
        <v>283</v>
      </c>
      <c r="F58" s="342"/>
      <c r="G58" s="342"/>
      <c r="H58" s="342"/>
      <c r="I58" s="258">
        <v>200000</v>
      </c>
      <c r="J58" s="258">
        <v>30000</v>
      </c>
      <c r="K58" s="251">
        <v>30000</v>
      </c>
    </row>
    <row r="59" spans="1:11" s="38" customFormat="1" ht="12.75">
      <c r="A59" s="5"/>
      <c r="B59" s="5"/>
      <c r="C59" s="5"/>
      <c r="D59" s="252" t="s">
        <v>263</v>
      </c>
      <c r="E59" s="253"/>
      <c r="F59" s="253"/>
      <c r="G59" s="253"/>
      <c r="H59" s="253"/>
      <c r="I59" s="258">
        <f>SUM(I54:I58)</f>
        <v>672000</v>
      </c>
      <c r="J59" s="258">
        <f>SUM(J54:J58)</f>
        <v>276000</v>
      </c>
      <c r="K59" s="251">
        <f>SUM(K54:K58)</f>
        <v>130000</v>
      </c>
    </row>
    <row r="60" spans="1:11" s="38" customFormat="1" ht="12.75">
      <c r="A60" s="5"/>
      <c r="B60" s="5"/>
      <c r="C60" s="5"/>
      <c r="D60" s="129"/>
      <c r="E60" s="130"/>
      <c r="F60" s="130"/>
      <c r="G60" s="130"/>
      <c r="H60" s="130"/>
      <c r="I60" s="131"/>
      <c r="J60" s="131"/>
      <c r="K60" s="132"/>
    </row>
    <row r="61" spans="1:11" s="38" customFormat="1" ht="27" customHeight="1">
      <c r="A61" s="311" t="s">
        <v>19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</row>
    <row r="62" spans="1:11" s="38" customFormat="1" ht="12.75">
      <c r="A62" s="1"/>
      <c r="B62" s="1"/>
      <c r="C62" s="1"/>
      <c r="D62" s="129"/>
      <c r="E62" s="130"/>
      <c r="F62" s="130"/>
      <c r="G62" s="130"/>
      <c r="H62" s="130"/>
      <c r="I62" s="131"/>
      <c r="J62" s="131"/>
      <c r="K62" s="132"/>
    </row>
    <row r="63" spans="1:11" s="38" customFormat="1" ht="12.75" customHeight="1">
      <c r="A63" s="310" t="s">
        <v>343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</row>
    <row r="64" spans="1:11" s="21" customFormat="1" ht="12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</row>
    <row r="65" spans="1:11" s="21" customFormat="1" ht="27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38" customFormat="1" ht="12.75" customHeight="1">
      <c r="A66" s="311" t="s">
        <v>216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</row>
    <row r="67" spans="1:11" s="38" customFormat="1" ht="12.75" customHeight="1">
      <c r="A67" s="309" t="s">
        <v>217</v>
      </c>
      <c r="B67" s="309"/>
      <c r="C67" s="309"/>
      <c r="D67" s="309"/>
      <c r="E67" s="309"/>
      <c r="F67" s="309"/>
      <c r="G67" s="309"/>
      <c r="H67" s="309"/>
      <c r="I67" s="309"/>
      <c r="J67" s="309"/>
      <c r="K67" s="309"/>
    </row>
    <row r="68" spans="1:11" s="38" customFormat="1" ht="12.75">
      <c r="A68"/>
      <c r="B68" s="1"/>
      <c r="C68" s="1"/>
      <c r="D68" s="129"/>
      <c r="E68" s="130"/>
      <c r="F68" s="130"/>
      <c r="G68" s="130"/>
      <c r="H68" s="130"/>
      <c r="I68" s="131"/>
      <c r="J68" s="131"/>
      <c r="K68" s="132"/>
    </row>
    <row r="69" spans="1:11" s="38" customFormat="1" ht="12.75">
      <c r="A69"/>
      <c r="B69" s="1"/>
      <c r="C69" s="1"/>
      <c r="D69" s="129"/>
      <c r="E69" s="130"/>
      <c r="F69" s="130"/>
      <c r="G69" s="130"/>
      <c r="H69" s="130"/>
      <c r="I69" s="131"/>
      <c r="J69" s="131"/>
      <c r="K69" s="132"/>
    </row>
    <row r="70" spans="1:11" s="38" customFormat="1" ht="12.75">
      <c r="A70"/>
      <c r="B70"/>
      <c r="C70"/>
      <c r="D70" s="129"/>
      <c r="E70" s="130"/>
      <c r="F70" s="130"/>
      <c r="G70" s="130"/>
      <c r="H70" s="130"/>
      <c r="I70" s="131"/>
      <c r="J70" s="131"/>
      <c r="K70" s="132"/>
    </row>
    <row r="71" spans="1:11" s="38" customFormat="1" ht="12.75">
      <c r="A71" t="s">
        <v>218</v>
      </c>
      <c r="B71" t="s">
        <v>347</v>
      </c>
      <c r="C71"/>
      <c r="D71" s="129"/>
      <c r="E71" s="130"/>
      <c r="F71" s="130"/>
      <c r="G71" s="130"/>
      <c r="H71" s="130"/>
      <c r="I71" s="131"/>
      <c r="J71" s="131"/>
      <c r="K71" s="132"/>
    </row>
    <row r="72" spans="1:11" s="38" customFormat="1" ht="12.75">
      <c r="A72"/>
      <c r="B72" t="s">
        <v>344</v>
      </c>
      <c r="C72"/>
      <c r="D72" s="129"/>
      <c r="E72" s="130"/>
      <c r="F72" s="130"/>
      <c r="G72" s="130"/>
      <c r="H72" s="130"/>
      <c r="I72" s="131"/>
      <c r="J72" s="131"/>
      <c r="K72" s="132"/>
    </row>
    <row r="73" spans="1:11" s="38" customFormat="1" ht="12.75">
      <c r="A73"/>
      <c r="B73" t="s">
        <v>345</v>
      </c>
      <c r="C73"/>
      <c r="D73" s="129"/>
      <c r="E73" s="130"/>
      <c r="F73" s="130"/>
      <c r="G73" s="130"/>
      <c r="H73" s="130"/>
      <c r="I73" s="131"/>
      <c r="J73" s="131"/>
      <c r="K73" s="132"/>
    </row>
    <row r="74" spans="1:11" s="38" customFormat="1" ht="27" customHeight="1">
      <c r="A74"/>
      <c r="B74"/>
      <c r="C74"/>
      <c r="D74" s="129"/>
      <c r="E74" s="130"/>
      <c r="F74" s="130"/>
      <c r="G74" s="130"/>
      <c r="H74" s="130"/>
      <c r="I74" s="131"/>
      <c r="J74" s="131"/>
      <c r="K74" s="132"/>
    </row>
    <row r="75" spans="1:11" s="38" customFormat="1" ht="12.75">
      <c r="A75"/>
      <c r="B75"/>
      <c r="C75"/>
      <c r="D75" s="1"/>
      <c r="E75"/>
      <c r="F75"/>
      <c r="G75"/>
      <c r="H75"/>
      <c r="I75"/>
      <c r="J75"/>
      <c r="K75" s="2"/>
    </row>
    <row r="76" spans="1:11" s="38" customFormat="1" ht="12.75">
      <c r="A76"/>
      <c r="B76"/>
      <c r="C76"/>
      <c r="D76" s="1"/>
      <c r="E76"/>
      <c r="F76"/>
      <c r="G76"/>
      <c r="H76"/>
      <c r="I76"/>
      <c r="J76"/>
      <c r="K76" s="2"/>
    </row>
    <row r="77" spans="1:11" s="38" customFormat="1" ht="12.75">
      <c r="A77"/>
      <c r="B77"/>
      <c r="C77"/>
      <c r="D77" s="1"/>
      <c r="E77"/>
      <c r="F77"/>
      <c r="G77"/>
      <c r="H77"/>
      <c r="I77"/>
      <c r="J77" s="1" t="s">
        <v>219</v>
      </c>
      <c r="K77" s="2"/>
    </row>
    <row r="78" spans="1:11" s="38" customFormat="1" ht="12.75">
      <c r="A78"/>
      <c r="B78"/>
      <c r="C78"/>
      <c r="D78" s="1"/>
      <c r="E78"/>
      <c r="F78"/>
      <c r="G78"/>
      <c r="H78"/>
      <c r="I78"/>
      <c r="J78"/>
      <c r="K78" s="2"/>
    </row>
    <row r="79" spans="1:11" s="38" customFormat="1" ht="12.75">
      <c r="A79"/>
      <c r="B79"/>
      <c r="C79"/>
      <c r="D79" s="1"/>
      <c r="E79"/>
      <c r="F79"/>
      <c r="G79"/>
      <c r="H79"/>
      <c r="I79"/>
      <c r="J79" s="1" t="s">
        <v>220</v>
      </c>
      <c r="K79" s="2"/>
    </row>
    <row r="80" spans="1:11" s="38" customFormat="1" ht="27" customHeight="1">
      <c r="A80"/>
      <c r="B80"/>
      <c r="C80"/>
      <c r="D80" s="1"/>
      <c r="E80"/>
      <c r="F80"/>
      <c r="G80"/>
      <c r="H80"/>
      <c r="I80"/>
      <c r="J80"/>
      <c r="K80" s="2"/>
    </row>
    <row r="81" spans="1:11" s="38" customFormat="1" ht="12.75">
      <c r="A81"/>
      <c r="B81"/>
      <c r="C81"/>
      <c r="D81" s="1"/>
      <c r="E81"/>
      <c r="F81"/>
      <c r="G81"/>
      <c r="H81"/>
      <c r="I81"/>
      <c r="J81"/>
      <c r="K81" s="2"/>
    </row>
    <row r="82" spans="1:11" s="21" customFormat="1" ht="27" customHeight="1">
      <c r="A82"/>
      <c r="B82"/>
      <c r="C82"/>
      <c r="D82" s="1"/>
      <c r="E82"/>
      <c r="F82"/>
      <c r="G82"/>
      <c r="H82"/>
      <c r="I82"/>
      <c r="J82"/>
      <c r="K82" s="99"/>
    </row>
    <row r="83" spans="1:11" s="21" customFormat="1" ht="27" customHeight="1">
      <c r="A83"/>
      <c r="B83"/>
      <c r="C83"/>
      <c r="D83" s="1"/>
      <c r="E83"/>
      <c r="F83"/>
      <c r="G83"/>
      <c r="H83"/>
      <c r="I83"/>
      <c r="J83"/>
      <c r="K83" s="2"/>
    </row>
    <row r="84" spans="1:10" s="38" customFormat="1" ht="12.75">
      <c r="A84"/>
      <c r="B84"/>
      <c r="C84"/>
      <c r="D84" s="1"/>
      <c r="E84"/>
      <c r="F84"/>
      <c r="G84"/>
      <c r="H84"/>
      <c r="I84"/>
      <c r="J84"/>
    </row>
    <row r="85" spans="1:11" s="38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38" customFormat="1" ht="12.75">
      <c r="A86" s="5"/>
      <c r="B86"/>
      <c r="C86"/>
      <c r="D86"/>
      <c r="E86"/>
      <c r="F86"/>
      <c r="G86"/>
      <c r="H86"/>
      <c r="I86"/>
      <c r="J86"/>
      <c r="K86" s="247"/>
    </row>
    <row r="87" spans="1:11" s="38" customFormat="1" ht="12.75">
      <c r="A87" s="261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s="38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s="38" customFormat="1" ht="12.75">
      <c r="A89"/>
      <c r="B89"/>
      <c r="C89"/>
      <c r="D89"/>
      <c r="E89"/>
      <c r="F89"/>
      <c r="G89"/>
      <c r="H89"/>
      <c r="I89"/>
      <c r="J89"/>
      <c r="K89" s="247"/>
    </row>
    <row r="90" spans="1:11" s="21" customFormat="1" ht="12.75">
      <c r="A90"/>
      <c r="B90"/>
      <c r="C90"/>
      <c r="D90"/>
      <c r="E90"/>
      <c r="F90"/>
      <c r="G90"/>
      <c r="H90"/>
      <c r="I90"/>
      <c r="J90"/>
      <c r="K90" s="247"/>
    </row>
    <row r="91" spans="1:11" s="21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38" customFormat="1" ht="12.75">
      <c r="A92"/>
      <c r="B92"/>
      <c r="C92"/>
      <c r="D92"/>
      <c r="E92"/>
      <c r="F92"/>
      <c r="G92"/>
      <c r="H92"/>
      <c r="I92"/>
      <c r="J92"/>
      <c r="K92" s="247"/>
    </row>
    <row r="93" spans="1:11" s="38" customFormat="1" ht="12.75">
      <c r="A93" s="99"/>
      <c r="B93" s="1"/>
      <c r="C93" s="1"/>
      <c r="D93" s="1"/>
      <c r="E93" s="1"/>
      <c r="F93" s="1"/>
      <c r="G93" s="1"/>
      <c r="H93" s="1"/>
      <c r="I93" s="1"/>
      <c r="J93" s="1"/>
      <c r="K93" s="9"/>
    </row>
    <row r="94" spans="1:11" s="38" customFormat="1" ht="12.75">
      <c r="A94" s="1"/>
      <c r="B94"/>
      <c r="C94"/>
      <c r="D94"/>
      <c r="E94"/>
      <c r="F94"/>
      <c r="G94"/>
      <c r="H94"/>
      <c r="I94"/>
      <c r="J94"/>
      <c r="K94" s="262"/>
    </row>
    <row r="95" spans="1:11" s="38" customFormat="1" ht="12.75">
      <c r="A95"/>
      <c r="B95" s="6"/>
      <c r="C95" s="6"/>
      <c r="D95" s="6"/>
      <c r="E95" s="6"/>
      <c r="F95" s="6"/>
      <c r="G95"/>
      <c r="H95" s="9"/>
      <c r="I95" s="9"/>
      <c r="J95" s="9"/>
      <c r="K95" s="9"/>
    </row>
    <row r="96" spans="1:11" s="38" customFormat="1" ht="12.75">
      <c r="A96" s="6"/>
      <c r="B96"/>
      <c r="C96"/>
      <c r="D96"/>
      <c r="E96"/>
      <c r="F96"/>
      <c r="G96"/>
      <c r="H96"/>
      <c r="I96"/>
      <c r="J96"/>
      <c r="K96" s="247"/>
    </row>
    <row r="97" spans="1:11" s="38" customFormat="1" ht="12.75">
      <c r="A97"/>
      <c r="B97" s="12"/>
      <c r="C97" s="12"/>
      <c r="D97" s="12"/>
      <c r="E97" s="12"/>
      <c r="F97" s="12"/>
      <c r="G97" s="12"/>
      <c r="H97" s="12"/>
      <c r="I97" s="12"/>
      <c r="J97" s="12"/>
      <c r="K97"/>
    </row>
    <row r="98" spans="1:11" s="38" customFormat="1" ht="12.75">
      <c r="A98" s="12"/>
      <c r="B98"/>
      <c r="C98"/>
      <c r="D98"/>
      <c r="E98"/>
      <c r="F98"/>
      <c r="G98"/>
      <c r="H98"/>
      <c r="I98"/>
      <c r="J98"/>
      <c r="K98" s="263">
        <v>2</v>
      </c>
    </row>
    <row r="99" spans="1:11" s="38" customFormat="1" ht="12.75">
      <c r="A99"/>
      <c r="B99"/>
      <c r="C99"/>
      <c r="D99"/>
      <c r="E99"/>
      <c r="F99"/>
      <c r="G99"/>
      <c r="H99"/>
      <c r="I99"/>
      <c r="J99"/>
      <c r="K99" s="99"/>
    </row>
    <row r="100" spans="1:11" s="38" customFormat="1" ht="12.75">
      <c r="A100"/>
      <c r="B100"/>
      <c r="C100"/>
      <c r="D100"/>
      <c r="E100"/>
      <c r="F100"/>
      <c r="G100"/>
      <c r="H100"/>
      <c r="I100"/>
      <c r="J100"/>
      <c r="K100" s="247"/>
    </row>
    <row r="101" spans="1:11" s="38" customFormat="1" ht="27" customHeight="1">
      <c r="A101"/>
      <c r="B101" s="12"/>
      <c r="C101" s="12"/>
      <c r="D101" s="12"/>
      <c r="E101" s="12"/>
      <c r="F101" s="12"/>
      <c r="G101" s="12"/>
      <c r="H101" s="12"/>
      <c r="I101" s="12"/>
      <c r="J101" s="12"/>
      <c r="K101" s="264"/>
    </row>
    <row r="102" spans="1:11" s="38" customFormat="1" ht="12.75">
      <c r="A102" s="12"/>
      <c r="B102"/>
      <c r="C102"/>
      <c r="D102"/>
      <c r="E102"/>
      <c r="F102"/>
      <c r="G102"/>
      <c r="H102"/>
      <c r="I102"/>
      <c r="J102"/>
      <c r="K102" s="247"/>
    </row>
    <row r="103" spans="1:11" s="38" customFormat="1" ht="12.75">
      <c r="A103"/>
      <c r="B103"/>
      <c r="C103"/>
      <c r="D103"/>
      <c r="E103"/>
      <c r="F103"/>
      <c r="G103"/>
      <c r="H103"/>
      <c r="I103"/>
      <c r="J103"/>
      <c r="K103" s="247"/>
    </row>
    <row r="104" spans="1:11" s="21" customFormat="1" ht="12.75">
      <c r="A104"/>
      <c r="B104"/>
      <c r="C104"/>
      <c r="D104"/>
      <c r="E104"/>
      <c r="F104"/>
      <c r="G104"/>
      <c r="H104"/>
      <c r="I104"/>
      <c r="J104"/>
      <c r="K104" s="247"/>
    </row>
    <row r="105" spans="1:11" s="38" customFormat="1" ht="12.75">
      <c r="A105"/>
      <c r="B105"/>
      <c r="C105"/>
      <c r="D105"/>
      <c r="E105"/>
      <c r="F105"/>
      <c r="G105"/>
      <c r="H105"/>
      <c r="I105"/>
      <c r="J105"/>
      <c r="K105" s="247"/>
    </row>
    <row r="106" spans="1:11" s="38" customFormat="1" ht="12.7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38" customFormat="1" ht="27" customHeight="1">
      <c r="A107" s="1"/>
      <c r="B107"/>
      <c r="C107"/>
      <c r="D107"/>
      <c r="E107"/>
      <c r="F107"/>
      <c r="G107"/>
      <c r="H107"/>
      <c r="I107"/>
      <c r="J107"/>
      <c r="K107" s="247"/>
    </row>
    <row r="108" spans="1:11" s="38" customFormat="1" ht="27" customHeight="1">
      <c r="A108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s="38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s="38" customFormat="1" ht="12.75">
      <c r="A110" s="5"/>
      <c r="B110"/>
      <c r="C110"/>
      <c r="D110"/>
      <c r="E110"/>
      <c r="F110"/>
      <c r="G110"/>
      <c r="H110"/>
      <c r="I110"/>
      <c r="J110"/>
      <c r="K110" s="247"/>
    </row>
    <row r="111" spans="1:11" s="38" customFormat="1" ht="12.75">
      <c r="A111"/>
      <c r="B111"/>
      <c r="C111"/>
      <c r="D111"/>
      <c r="E111"/>
      <c r="F111"/>
      <c r="G111"/>
      <c r="H111"/>
      <c r="I111"/>
      <c r="J111"/>
      <c r="K111" s="247"/>
    </row>
    <row r="112" spans="1:11" s="38" customFormat="1" ht="12.75">
      <c r="A112"/>
      <c r="B112"/>
      <c r="C112"/>
      <c r="D112"/>
      <c r="E112"/>
      <c r="F112"/>
      <c r="G112"/>
      <c r="H112"/>
      <c r="I112"/>
      <c r="J112"/>
      <c r="K112" s="247"/>
    </row>
    <row r="113" spans="1:11" s="38" customFormat="1" ht="12.75">
      <c r="A113"/>
      <c r="B113"/>
      <c r="C113"/>
      <c r="D113"/>
      <c r="E113"/>
      <c r="F113"/>
      <c r="G113"/>
      <c r="H113"/>
      <c r="I113"/>
      <c r="J113"/>
      <c r="K113" s="247"/>
    </row>
    <row r="114" spans="1:11" s="38" customFormat="1" ht="27" customHeight="1">
      <c r="A114"/>
      <c r="B114"/>
      <c r="C114"/>
      <c r="D114"/>
      <c r="E114"/>
      <c r="F114"/>
      <c r="G114"/>
      <c r="H114"/>
      <c r="I114"/>
      <c r="J114"/>
      <c r="K114" s="247"/>
    </row>
    <row r="115" spans="1:11" s="38" customFormat="1" ht="12.75">
      <c r="A115"/>
      <c r="B115" s="112"/>
      <c r="C115" s="112"/>
      <c r="D115" s="112"/>
      <c r="E115" s="112"/>
      <c r="F115" s="112"/>
      <c r="G115" s="112"/>
      <c r="H115" s="112"/>
      <c r="I115" s="112"/>
      <c r="J115" s="112"/>
      <c r="K115" s="265"/>
    </row>
    <row r="116" spans="1:11" s="38" customFormat="1" ht="27" customHeight="1">
      <c r="A116" s="112"/>
      <c r="B116" s="266"/>
      <c r="C116" s="266"/>
      <c r="D116" s="266"/>
      <c r="E116" s="21"/>
      <c r="F116" s="21"/>
      <c r="G116" s="21"/>
      <c r="H116" s="21"/>
      <c r="I116" s="21"/>
      <c r="J116" s="267"/>
      <c r="K116" s="267"/>
    </row>
    <row r="117" spans="1:11" s="38" customFormat="1" ht="12.75">
      <c r="A117" s="266"/>
      <c r="B117" s="266"/>
      <c r="C117" s="266"/>
      <c r="D117" s="266"/>
      <c r="E117" s="21"/>
      <c r="F117" s="21"/>
      <c r="G117" s="21"/>
      <c r="H117" s="21"/>
      <c r="I117" s="21"/>
      <c r="J117" s="267"/>
      <c r="K117" s="267"/>
    </row>
    <row r="118" spans="1:11" s="38" customFormat="1" ht="12.75">
      <c r="A118" s="266"/>
      <c r="B118" s="62"/>
      <c r="C118" s="62"/>
      <c r="D118" s="62"/>
      <c r="J118" s="268"/>
      <c r="K118" s="268"/>
    </row>
    <row r="119" spans="1:11" s="38" customFormat="1" ht="12.75" customHeight="1">
      <c r="A119" s="62"/>
      <c r="B119" s="62"/>
      <c r="C119" s="62"/>
      <c r="D119" s="62"/>
      <c r="E119" s="334"/>
      <c r="F119" s="334"/>
      <c r="G119" s="334"/>
      <c r="J119" s="268"/>
      <c r="K119" s="268"/>
    </row>
    <row r="120" spans="1:11" s="38" customFormat="1" ht="12.75" customHeight="1">
      <c r="A120" s="62"/>
      <c r="B120" s="62"/>
      <c r="C120" s="62"/>
      <c r="D120" s="62"/>
      <c r="E120" s="334"/>
      <c r="F120" s="334"/>
      <c r="G120" s="334"/>
      <c r="J120" s="269"/>
      <c r="K120" s="269"/>
    </row>
    <row r="121" spans="1:11" s="38" customFormat="1" ht="27" customHeight="1">
      <c r="A121" s="62"/>
      <c r="B121" s="62"/>
      <c r="C121" s="62"/>
      <c r="D121" s="62"/>
      <c r="E121" s="334"/>
      <c r="F121" s="334"/>
      <c r="G121" s="334"/>
      <c r="J121" s="268"/>
      <c r="K121" s="268"/>
    </row>
    <row r="122" spans="1:11" s="38" customFormat="1" ht="12.75">
      <c r="A122" s="62"/>
      <c r="B122" s="62"/>
      <c r="C122" s="62"/>
      <c r="D122" s="62"/>
      <c r="E122" s="334"/>
      <c r="F122" s="334"/>
      <c r="G122" s="334"/>
      <c r="J122" s="269"/>
      <c r="K122" s="269"/>
    </row>
    <row r="123" spans="1:11" s="38" customFormat="1" ht="12.75">
      <c r="A123" s="62"/>
      <c r="B123" s="62"/>
      <c r="C123" s="62"/>
      <c r="D123" s="62"/>
      <c r="J123" s="268"/>
      <c r="K123" s="268"/>
    </row>
    <row r="124" spans="2:11" s="38" customFormat="1" ht="12.75">
      <c r="B124" s="62"/>
      <c r="C124" s="62"/>
      <c r="D124" s="62"/>
      <c r="J124" s="268"/>
      <c r="K124" s="268"/>
    </row>
    <row r="125" spans="2:11" s="38" customFormat="1" ht="27" customHeight="1">
      <c r="B125" s="62"/>
      <c r="C125" s="62"/>
      <c r="D125" s="62"/>
      <c r="J125" s="268"/>
      <c r="K125" s="268"/>
    </row>
    <row r="126" spans="2:11" s="38" customFormat="1" ht="27" customHeight="1">
      <c r="B126" s="62"/>
      <c r="C126" s="62"/>
      <c r="D126" s="62"/>
      <c r="J126" s="268"/>
      <c r="K126" s="268"/>
    </row>
    <row r="127" spans="2:11" s="38" customFormat="1" ht="27" customHeight="1">
      <c r="B127" s="62"/>
      <c r="C127" s="62"/>
      <c r="D127" s="62"/>
      <c r="J127" s="268"/>
      <c r="K127" s="268"/>
    </row>
    <row r="128" spans="2:11" s="38" customFormat="1" ht="27" customHeight="1">
      <c r="B128" s="62"/>
      <c r="C128" s="62"/>
      <c r="D128" s="62"/>
      <c r="J128" s="268"/>
      <c r="K128" s="268"/>
    </row>
    <row r="129" spans="2:11" s="38" customFormat="1" ht="27" customHeight="1">
      <c r="B129" s="62"/>
      <c r="C129" s="62"/>
      <c r="D129" s="62"/>
      <c r="E129" s="334"/>
      <c r="F129" s="334"/>
      <c r="G129" s="334"/>
      <c r="J129" s="268"/>
      <c r="K129" s="268"/>
    </row>
    <row r="130" spans="2:11" s="38" customFormat="1" ht="12.75" customHeight="1">
      <c r="B130" s="62"/>
      <c r="C130" s="62"/>
      <c r="D130" s="62"/>
      <c r="E130" s="334"/>
      <c r="F130" s="334"/>
      <c r="G130" s="334"/>
      <c r="J130" s="268"/>
      <c r="K130" s="268"/>
    </row>
    <row r="131" spans="2:11" s="38" customFormat="1" ht="12.75">
      <c r="B131" s="62"/>
      <c r="C131" s="62"/>
      <c r="D131" s="62"/>
      <c r="J131" s="268"/>
      <c r="K131" s="268"/>
    </row>
    <row r="132" spans="2:11" s="38" customFormat="1" ht="12.75">
      <c r="B132" s="266"/>
      <c r="C132" s="266"/>
      <c r="D132" s="266"/>
      <c r="E132" s="335"/>
      <c r="F132" s="335"/>
      <c r="G132" s="335"/>
      <c r="H132" s="21"/>
      <c r="I132" s="21"/>
      <c r="J132" s="267"/>
      <c r="K132" s="267"/>
    </row>
    <row r="133" spans="1:11" s="38" customFormat="1" ht="12.75">
      <c r="A133" s="21"/>
      <c r="B133" s="62"/>
      <c r="C133" s="62"/>
      <c r="D133" s="62"/>
      <c r="J133" s="268"/>
      <c r="K133" s="268"/>
    </row>
    <row r="134" spans="2:11" s="38" customFormat="1" ht="12.75">
      <c r="B134" s="62"/>
      <c r="C134" s="62"/>
      <c r="D134" s="62"/>
      <c r="J134" s="268"/>
      <c r="K134" s="268"/>
    </row>
    <row r="135" spans="1:11" s="38" customFormat="1" ht="12.75">
      <c r="A135" s="62"/>
      <c r="B135" s="62"/>
      <c r="C135" s="62"/>
      <c r="D135" s="62"/>
      <c r="J135" s="268"/>
      <c r="K135" s="268"/>
    </row>
    <row r="136" spans="1:11" s="38" customFormat="1" ht="12.75">
      <c r="A136" s="62"/>
      <c r="B136" s="62"/>
      <c r="C136" s="62"/>
      <c r="D136" s="62"/>
      <c r="E136" s="334"/>
      <c r="F136" s="334"/>
      <c r="G136" s="334"/>
      <c r="J136" s="268"/>
      <c r="K136" s="268"/>
    </row>
    <row r="137" spans="1:11" s="38" customFormat="1" ht="27" customHeight="1">
      <c r="A137" s="62"/>
      <c r="B137" s="62"/>
      <c r="C137" s="62"/>
      <c r="D137" s="62"/>
      <c r="J137" s="268"/>
      <c r="K137" s="268"/>
    </row>
    <row r="138" spans="1:11" s="38" customFormat="1" ht="27" customHeight="1">
      <c r="A138" s="62"/>
      <c r="B138" s="62"/>
      <c r="C138" s="62"/>
      <c r="D138" s="62"/>
      <c r="E138" s="334"/>
      <c r="F138" s="334"/>
      <c r="G138" s="334"/>
      <c r="J138" s="268"/>
      <c r="K138" s="268"/>
    </row>
    <row r="139" spans="1:11" s="38" customFormat="1" ht="27" customHeight="1">
      <c r="A139" s="62"/>
      <c r="B139" s="62"/>
      <c r="C139" s="62"/>
      <c r="D139" s="62"/>
      <c r="E139" s="334"/>
      <c r="F139" s="334"/>
      <c r="G139" s="334"/>
      <c r="J139" s="268"/>
      <c r="K139" s="268"/>
    </row>
    <row r="140" spans="1:11" s="38" customFormat="1" ht="27" customHeight="1">
      <c r="A140" s="62"/>
      <c r="B140" s="62"/>
      <c r="C140" s="62"/>
      <c r="D140" s="62"/>
      <c r="E140" s="334"/>
      <c r="F140" s="334"/>
      <c r="G140" s="334"/>
      <c r="K140" s="268"/>
    </row>
    <row r="141" spans="1:11" s="38" customFormat="1" ht="27" customHeight="1">
      <c r="A141" s="62"/>
      <c r="B141" s="62"/>
      <c r="C141" s="62"/>
      <c r="D141" s="62"/>
      <c r="E141" s="334"/>
      <c r="F141" s="334"/>
      <c r="G141" s="334"/>
      <c r="K141" s="268"/>
    </row>
    <row r="142" spans="1:11" s="38" customFormat="1" ht="12.75">
      <c r="A142" s="62"/>
      <c r="B142" s="62"/>
      <c r="C142" s="62"/>
      <c r="D142" s="62"/>
      <c r="K142" s="268"/>
    </row>
    <row r="143" spans="1:11" s="38" customFormat="1" ht="12.75">
      <c r="A143" s="62"/>
      <c r="B143" s="62"/>
      <c r="C143" s="62"/>
      <c r="D143" s="62"/>
      <c r="E143" s="334"/>
      <c r="F143" s="334"/>
      <c r="G143" s="334"/>
      <c r="K143" s="268"/>
    </row>
    <row r="144" spans="1:11" s="38" customFormat="1" ht="12.75">
      <c r="A144" s="62"/>
      <c r="B144" s="62"/>
      <c r="C144" s="62"/>
      <c r="D144" s="62"/>
      <c r="E144" s="334"/>
      <c r="F144" s="334"/>
      <c r="G144" s="334"/>
      <c r="K144" s="268"/>
    </row>
    <row r="145" spans="1:11" s="38" customFormat="1" ht="12.75">
      <c r="A145" s="62"/>
      <c r="B145" s="266"/>
      <c r="C145" s="266"/>
      <c r="D145" s="266"/>
      <c r="E145" s="21"/>
      <c r="F145" s="21"/>
      <c r="G145" s="21"/>
      <c r="H145" s="21"/>
      <c r="I145" s="21"/>
      <c r="J145" s="21"/>
      <c r="K145" s="267"/>
    </row>
    <row r="146" spans="1:11" s="38" customFormat="1" ht="12.75">
      <c r="A146" s="266"/>
      <c r="B146" s="62"/>
      <c r="C146" s="62"/>
      <c r="D146" s="62"/>
      <c r="K146" s="268"/>
    </row>
    <row r="147" spans="1:11" s="38" customFormat="1" ht="12.75" customHeight="1">
      <c r="A147" s="62"/>
      <c r="B147" s="62"/>
      <c r="C147" s="62"/>
      <c r="D147" s="62"/>
      <c r="E147" s="334"/>
      <c r="F147" s="334"/>
      <c r="G147" s="334"/>
      <c r="K147" s="268"/>
    </row>
    <row r="148" spans="1:11" s="38" customFormat="1" ht="12.75">
      <c r="A148" s="62"/>
      <c r="B148" s="62"/>
      <c r="C148" s="62"/>
      <c r="D148" s="62"/>
      <c r="K148" s="268"/>
    </row>
    <row r="149" spans="1:11" s="38" customFormat="1" ht="12.75">
      <c r="A149" s="62"/>
      <c r="B149" s="62"/>
      <c r="C149" s="62"/>
      <c r="D149" s="62"/>
      <c r="K149" s="268"/>
    </row>
    <row r="150" spans="1:11" s="38" customFormat="1" ht="12.75">
      <c r="A150" s="62"/>
      <c r="B150" s="62"/>
      <c r="C150" s="62"/>
      <c r="D150" s="62"/>
      <c r="K150" s="268"/>
    </row>
    <row r="151" spans="1:11" s="38" customFormat="1" ht="12.75">
      <c r="A151" s="62"/>
      <c r="B151" s="62"/>
      <c r="C151" s="62"/>
      <c r="D151" s="62"/>
      <c r="K151" s="268"/>
    </row>
    <row r="152" spans="1:11" s="38" customFormat="1" ht="12.75">
      <c r="A152" s="62"/>
      <c r="B152" s="62"/>
      <c r="C152" s="62"/>
      <c r="D152" s="62"/>
      <c r="K152" s="268"/>
    </row>
    <row r="153" spans="1:11" s="38" customFormat="1" ht="12.75">
      <c r="A153" s="62"/>
      <c r="B153" s="62"/>
      <c r="C153" s="62"/>
      <c r="D153" s="62"/>
      <c r="K153" s="268"/>
    </row>
    <row r="154" spans="1:11" s="38" customFormat="1" ht="12.75">
      <c r="A154" s="62"/>
      <c r="B154" s="62"/>
      <c r="C154" s="62"/>
      <c r="D154" s="62"/>
      <c r="E154" s="334"/>
      <c r="F154" s="334"/>
      <c r="G154" s="334"/>
      <c r="K154" s="268"/>
    </row>
    <row r="155" spans="1:11" s="38" customFormat="1" ht="12.75">
      <c r="A155" s="62"/>
      <c r="B155" s="62"/>
      <c r="C155" s="62"/>
      <c r="D155" s="62"/>
      <c r="K155" s="268"/>
    </row>
    <row r="156" spans="1:11" s="38" customFormat="1" ht="12.75">
      <c r="A156" s="62"/>
      <c r="B156" s="62"/>
      <c r="C156" s="62"/>
      <c r="D156" s="62"/>
      <c r="K156" s="268"/>
    </row>
    <row r="157" spans="1:11" s="38" customFormat="1" ht="12.75">
      <c r="A157" s="62"/>
      <c r="B157" s="62"/>
      <c r="C157" s="62"/>
      <c r="D157" s="62"/>
      <c r="K157" s="268"/>
    </row>
    <row r="158" spans="1:11" s="38" customFormat="1" ht="12.75" customHeight="1">
      <c r="A158" s="62"/>
      <c r="B158" s="266"/>
      <c r="C158" s="266"/>
      <c r="D158" s="266"/>
      <c r="E158" s="335"/>
      <c r="F158" s="335"/>
      <c r="G158" s="335"/>
      <c r="H158" s="335"/>
      <c r="I158" s="21"/>
      <c r="J158" s="21"/>
      <c r="K158" s="267"/>
    </row>
    <row r="159" spans="1:11" s="38" customFormat="1" ht="12.75">
      <c r="A159" s="266"/>
      <c r="B159" s="62"/>
      <c r="C159" s="62"/>
      <c r="D159" s="62"/>
      <c r="K159" s="268"/>
    </row>
    <row r="160" spans="1:11" s="38" customFormat="1" ht="12.75">
      <c r="A160" s="62"/>
      <c r="B160" s="62"/>
      <c r="C160" s="62"/>
      <c r="D160" s="62"/>
      <c r="E160" s="334"/>
      <c r="F160" s="334"/>
      <c r="G160" s="334"/>
      <c r="H160" s="334"/>
      <c r="K160" s="268"/>
    </row>
    <row r="161" spans="1:11" s="38" customFormat="1" ht="12.75">
      <c r="A161" s="62"/>
      <c r="B161" s="62"/>
      <c r="C161" s="62"/>
      <c r="D161" s="62"/>
      <c r="K161" s="268"/>
    </row>
    <row r="162" spans="1:11" s="38" customFormat="1" ht="12.75">
      <c r="A162" s="62"/>
      <c r="B162" s="62"/>
      <c r="C162" s="62"/>
      <c r="D162" s="62"/>
      <c r="K162" s="268"/>
    </row>
    <row r="163" spans="1:11" s="38" customFormat="1" ht="12.75">
      <c r="A163" s="62"/>
      <c r="B163" s="62"/>
      <c r="C163" s="62"/>
      <c r="D163" s="62"/>
      <c r="K163" s="268"/>
    </row>
    <row r="164" spans="1:11" s="38" customFormat="1" ht="27" customHeight="1">
      <c r="A164" s="62"/>
      <c r="B164" s="62"/>
      <c r="C164" s="62"/>
      <c r="D164" s="62"/>
      <c r="K164" s="268"/>
    </row>
    <row r="165" spans="1:11" s="38" customFormat="1" ht="12.75">
      <c r="A165" s="62"/>
      <c r="B165" s="62"/>
      <c r="C165" s="62"/>
      <c r="D165" s="62"/>
      <c r="K165" s="268"/>
    </row>
    <row r="166" spans="1:11" s="38" customFormat="1" ht="12.75">
      <c r="A166" s="62"/>
      <c r="B166" s="62"/>
      <c r="C166" s="62"/>
      <c r="D166" s="62"/>
      <c r="K166" s="268"/>
    </row>
    <row r="167" spans="1:11" s="38" customFormat="1" ht="12.75">
      <c r="A167" s="62"/>
      <c r="B167" s="62"/>
      <c r="C167" s="62"/>
      <c r="D167" s="62"/>
      <c r="E167" s="334"/>
      <c r="F167" s="334"/>
      <c r="G167" s="334"/>
      <c r="H167" s="334"/>
      <c r="K167" s="268"/>
    </row>
    <row r="168" spans="1:11" s="38" customFormat="1" ht="27" customHeight="1">
      <c r="A168" s="62"/>
      <c r="B168" s="62"/>
      <c r="C168" s="62"/>
      <c r="D168" s="62"/>
      <c r="K168" s="268"/>
    </row>
    <row r="169" spans="1:11" s="38" customFormat="1" ht="27" customHeight="1">
      <c r="A169" s="62"/>
      <c r="B169" s="62"/>
      <c r="C169" s="62"/>
      <c r="D169" s="62"/>
      <c r="K169" s="268"/>
    </row>
    <row r="170" spans="1:11" s="38" customFormat="1" ht="12.75">
      <c r="A170" s="62"/>
      <c r="B170" s="62"/>
      <c r="C170" s="62"/>
      <c r="D170" s="62"/>
      <c r="K170" s="268"/>
    </row>
    <row r="171" spans="1:11" s="38" customFormat="1" ht="12.75">
      <c r="A171" s="62"/>
      <c r="B171" s="62"/>
      <c r="C171" s="62"/>
      <c r="D171" s="62"/>
      <c r="K171" s="268"/>
    </row>
    <row r="172" spans="1:11" s="38" customFormat="1" ht="12.75">
      <c r="A172" s="62"/>
      <c r="B172" s="62"/>
      <c r="C172" s="62"/>
      <c r="D172" s="62"/>
      <c r="K172" s="268"/>
    </row>
    <row r="173" spans="1:11" s="38" customFormat="1" ht="12.75">
      <c r="A173" s="62"/>
      <c r="B173" s="62"/>
      <c r="C173" s="62"/>
      <c r="D173" s="62"/>
      <c r="E173" s="334"/>
      <c r="F173" s="334"/>
      <c r="G173" s="334"/>
      <c r="H173" s="334"/>
      <c r="K173" s="268"/>
    </row>
    <row r="174" spans="1:11" s="38" customFormat="1" ht="12.75">
      <c r="A174" s="62"/>
      <c r="B174" s="62"/>
      <c r="C174" s="62"/>
      <c r="D174" s="62"/>
      <c r="K174" s="268"/>
    </row>
    <row r="175" spans="1:11" s="38" customFormat="1" ht="12.75">
      <c r="A175" s="62"/>
      <c r="B175" s="266"/>
      <c r="C175" s="266"/>
      <c r="D175" s="266"/>
      <c r="E175" s="335"/>
      <c r="F175" s="335"/>
      <c r="G175" s="335"/>
      <c r="H175" s="21"/>
      <c r="I175" s="21"/>
      <c r="J175" s="21"/>
      <c r="K175" s="267"/>
    </row>
    <row r="176" spans="1:11" s="38" customFormat="1" ht="12.75">
      <c r="A176" s="266"/>
      <c r="B176" s="266"/>
      <c r="C176" s="266"/>
      <c r="D176" s="266"/>
      <c r="E176" s="335"/>
      <c r="F176" s="335"/>
      <c r="G176" s="335"/>
      <c r="H176" s="335"/>
      <c r="I176" s="21"/>
      <c r="J176" s="21"/>
      <c r="K176" s="267"/>
    </row>
    <row r="177" spans="1:11" s="38" customFormat="1" ht="12.75">
      <c r="A177" s="266"/>
      <c r="B177" s="62"/>
      <c r="C177" s="62"/>
      <c r="D177" s="62"/>
      <c r="K177" s="268"/>
    </row>
    <row r="178" spans="1:11" s="38" customFormat="1" ht="12.75">
      <c r="A178" s="62"/>
      <c r="B178" s="62"/>
      <c r="C178" s="62"/>
      <c r="D178" s="62"/>
      <c r="K178" s="268"/>
    </row>
    <row r="179" spans="1:11" s="21" customFormat="1" ht="12.75">
      <c r="A179" s="62"/>
      <c r="B179" s="62"/>
      <c r="C179" s="62"/>
      <c r="D179" s="62"/>
      <c r="E179" s="38"/>
      <c r="F179" s="38"/>
      <c r="G179" s="38"/>
      <c r="H179" s="38"/>
      <c r="I179" s="38"/>
      <c r="J179" s="38"/>
      <c r="K179" s="268"/>
    </row>
    <row r="180" spans="1:11" s="38" customFormat="1" ht="12.75">
      <c r="A180" s="62"/>
      <c r="B180" s="62"/>
      <c r="C180" s="62"/>
      <c r="D180" s="62"/>
      <c r="K180" s="268"/>
    </row>
    <row r="181" spans="1:11" s="38" customFormat="1" ht="12.75">
      <c r="A181" s="62"/>
      <c r="K181" s="268"/>
    </row>
    <row r="182" s="38" customFormat="1" ht="12.75">
      <c r="K182" s="268"/>
    </row>
    <row r="183" spans="2:11" s="38" customFormat="1" ht="12.75">
      <c r="B183" s="266"/>
      <c r="C183" s="266"/>
      <c r="D183" s="266"/>
      <c r="E183" s="21"/>
      <c r="F183" s="21"/>
      <c r="G183" s="21"/>
      <c r="H183" s="21"/>
      <c r="I183" s="21"/>
      <c r="J183" s="21"/>
      <c r="K183" s="267"/>
    </row>
    <row r="184" spans="1:11" s="38" customFormat="1" ht="12" customHeight="1">
      <c r="A184" s="266"/>
      <c r="B184" s="266"/>
      <c r="C184" s="266"/>
      <c r="D184" s="266"/>
      <c r="E184" s="21"/>
      <c r="F184" s="21"/>
      <c r="G184" s="21"/>
      <c r="H184" s="21"/>
      <c r="I184" s="21"/>
      <c r="J184" s="21"/>
      <c r="K184" s="267"/>
    </row>
    <row r="185" spans="1:11" s="21" customFormat="1" ht="12.75">
      <c r="A185" s="266"/>
      <c r="B185" s="62"/>
      <c r="C185" s="62"/>
      <c r="D185" s="62"/>
      <c r="E185" s="38"/>
      <c r="F185" s="38"/>
      <c r="G185" s="38"/>
      <c r="H185" s="38"/>
      <c r="I185" s="38"/>
      <c r="J185" s="38"/>
      <c r="K185" s="268"/>
    </row>
    <row r="186" spans="1:11" s="38" customFormat="1" ht="12.75">
      <c r="A186" s="62"/>
      <c r="B186" s="62"/>
      <c r="C186" s="62"/>
      <c r="D186" s="62"/>
      <c r="K186" s="268"/>
    </row>
    <row r="187" spans="1:11" s="38" customFormat="1" ht="12.75">
      <c r="A187" s="62"/>
      <c r="B187" s="62"/>
      <c r="C187" s="62"/>
      <c r="D187" s="62"/>
      <c r="K187" s="268"/>
    </row>
    <row r="188" spans="1:11" s="38" customFormat="1" ht="12.75">
      <c r="A188" s="62"/>
      <c r="B188" s="62"/>
      <c r="C188" s="62"/>
      <c r="D188" s="62"/>
      <c r="K188" s="268"/>
    </row>
    <row r="189" spans="1:11" s="21" customFormat="1" ht="27" customHeight="1">
      <c r="A189" s="62"/>
      <c r="B189" s="62"/>
      <c r="C189" s="62"/>
      <c r="D189" s="62"/>
      <c r="E189" s="38"/>
      <c r="F189" s="38"/>
      <c r="G189" s="38"/>
      <c r="H189" s="38"/>
      <c r="I189" s="38"/>
      <c r="J189" s="38"/>
      <c r="K189" s="268"/>
    </row>
    <row r="190" spans="1:11" s="38" customFormat="1" ht="27" customHeight="1">
      <c r="A190" s="62"/>
      <c r="B190" s="62"/>
      <c r="C190" s="62"/>
      <c r="D190" s="62"/>
      <c r="K190" s="268"/>
    </row>
    <row r="191" spans="1:11" s="38" customFormat="1" ht="27" customHeight="1">
      <c r="A191" s="62"/>
      <c r="B191" s="62"/>
      <c r="C191" s="62"/>
      <c r="D191" s="62"/>
      <c r="K191" s="268"/>
    </row>
    <row r="192" spans="1:11" s="38" customFormat="1" ht="27" customHeight="1">
      <c r="A192" s="62"/>
      <c r="B192" s="62"/>
      <c r="C192" s="62"/>
      <c r="D192" s="62"/>
      <c r="K192" s="268"/>
    </row>
    <row r="193" spans="1:11" s="38" customFormat="1" ht="12.75">
      <c r="A193" s="62"/>
      <c r="B193" s="62"/>
      <c r="C193" s="62"/>
      <c r="D193" s="62"/>
      <c r="K193" s="268"/>
    </row>
    <row r="194" spans="1:11" s="38" customFormat="1" ht="27" customHeight="1">
      <c r="A194" s="62"/>
      <c r="B194" s="62"/>
      <c r="C194" s="62"/>
      <c r="D194" s="62"/>
      <c r="E194" s="334"/>
      <c r="F194" s="334"/>
      <c r="G194" s="334"/>
      <c r="K194" s="268"/>
    </row>
    <row r="195" spans="1:11" s="38" customFormat="1" ht="12.75">
      <c r="A195" s="62"/>
      <c r="B195" s="62"/>
      <c r="C195" s="62"/>
      <c r="D195" s="62"/>
      <c r="K195" s="268"/>
    </row>
    <row r="196" spans="1:11" s="38" customFormat="1" ht="12.75">
      <c r="A196" s="62"/>
      <c r="B196" s="62"/>
      <c r="C196" s="62"/>
      <c r="D196" s="62"/>
      <c r="K196" s="268"/>
    </row>
    <row r="197" spans="1:11" s="21" customFormat="1" ht="12.75">
      <c r="A197" s="62"/>
      <c r="B197" s="266"/>
      <c r="C197" s="266"/>
      <c r="D197" s="266"/>
      <c r="K197" s="267"/>
    </row>
    <row r="198" spans="1:11" s="38" customFormat="1" ht="12.75">
      <c r="A198" s="266"/>
      <c r="B198" s="62"/>
      <c r="C198" s="62"/>
      <c r="D198" s="62"/>
      <c r="K198" s="268"/>
    </row>
    <row r="199" spans="1:11" s="38" customFormat="1" ht="12.75">
      <c r="A199" s="62"/>
      <c r="B199" s="62"/>
      <c r="C199" s="62"/>
      <c r="D199" s="62"/>
      <c r="K199" s="268"/>
    </row>
    <row r="200" spans="1:11" s="38" customFormat="1" ht="12.75">
      <c r="A200" s="62"/>
      <c r="B200" s="62"/>
      <c r="C200" s="62"/>
      <c r="D200" s="62"/>
      <c r="E200" s="334"/>
      <c r="F200" s="334"/>
      <c r="G200" s="334"/>
      <c r="K200" s="268"/>
    </row>
    <row r="201" spans="1:11" s="38" customFormat="1" ht="27" customHeight="1">
      <c r="A201" s="62"/>
      <c r="B201" s="62"/>
      <c r="C201" s="62"/>
      <c r="D201" s="62"/>
      <c r="E201" s="334"/>
      <c r="F201" s="334"/>
      <c r="G201" s="334"/>
      <c r="K201" s="268"/>
    </row>
    <row r="202" spans="1:11" s="38" customFormat="1" ht="12.75">
      <c r="A202" s="62"/>
      <c r="B202" s="62"/>
      <c r="C202" s="62"/>
      <c r="D202" s="62"/>
      <c r="K202" s="268"/>
    </row>
    <row r="203" spans="1:11" s="38" customFormat="1" ht="12.75">
      <c r="A203" s="62"/>
      <c r="B203" s="62"/>
      <c r="C203" s="62"/>
      <c r="D203" s="62"/>
      <c r="K203" s="268"/>
    </row>
    <row r="204" spans="1:11" s="38" customFormat="1" ht="12.75">
      <c r="A204" s="62"/>
      <c r="B204" s="62"/>
      <c r="C204" s="62"/>
      <c r="D204" s="62"/>
      <c r="K204" s="268"/>
    </row>
    <row r="205" spans="1:11" s="38" customFormat="1" ht="27" customHeight="1">
      <c r="A205" s="62"/>
      <c r="B205" s="62"/>
      <c r="C205" s="62"/>
      <c r="D205" s="62"/>
      <c r="K205" s="268"/>
    </row>
    <row r="206" spans="1:11" s="38" customFormat="1" ht="27" customHeight="1">
      <c r="A206" s="62"/>
      <c r="B206" s="62"/>
      <c r="C206" s="62"/>
      <c r="D206" s="62"/>
      <c r="K206" s="268"/>
    </row>
    <row r="207" spans="1:11" s="38" customFormat="1" ht="12.75">
      <c r="A207" s="62"/>
      <c r="B207" s="62"/>
      <c r="C207" s="62"/>
      <c r="D207" s="62"/>
      <c r="E207" s="334"/>
      <c r="F207" s="334"/>
      <c r="G207" s="334"/>
      <c r="K207" s="268"/>
    </row>
    <row r="208" spans="1:11" s="21" customFormat="1" ht="27" customHeight="1">
      <c r="A208" s="62"/>
      <c r="B208" s="62"/>
      <c r="C208" s="62"/>
      <c r="D208" s="62"/>
      <c r="E208" s="38"/>
      <c r="F208" s="38"/>
      <c r="G208" s="38"/>
      <c r="H208" s="38"/>
      <c r="I208" s="38"/>
      <c r="J208" s="38"/>
      <c r="K208" s="268"/>
    </row>
    <row r="209" spans="1:11" s="21" customFormat="1" ht="27" customHeight="1">
      <c r="A209" s="62"/>
      <c r="B209" s="62"/>
      <c r="C209" s="62"/>
      <c r="D209" s="62"/>
      <c r="E209" s="334"/>
      <c r="F209" s="334"/>
      <c r="G209" s="334"/>
      <c r="H209" s="38"/>
      <c r="I209" s="38"/>
      <c r="J209" s="38"/>
      <c r="K209" s="268"/>
    </row>
    <row r="210" spans="1:11" s="38" customFormat="1" ht="12.75">
      <c r="A210" s="62"/>
      <c r="B210" s="62"/>
      <c r="C210" s="62"/>
      <c r="D210" s="62"/>
      <c r="K210" s="268"/>
    </row>
    <row r="211" spans="1:11" s="38" customFormat="1" ht="12.75">
      <c r="A211" s="62"/>
      <c r="B211" s="62"/>
      <c r="C211" s="62"/>
      <c r="D211" s="62"/>
      <c r="K211" s="268"/>
    </row>
    <row r="212" spans="1:11" s="38" customFormat="1" ht="12.75">
      <c r="A212" s="62"/>
      <c r="B212" s="62"/>
      <c r="C212" s="62"/>
      <c r="D212" s="62"/>
      <c r="K212" s="268"/>
    </row>
    <row r="213" spans="1:11" s="21" customFormat="1" ht="27" customHeight="1">
      <c r="A213" s="62"/>
      <c r="B213" s="62"/>
      <c r="C213" s="62"/>
      <c r="D213" s="62"/>
      <c r="E213" s="38"/>
      <c r="F213" s="38"/>
      <c r="G213" s="38"/>
      <c r="H213" s="38"/>
      <c r="I213" s="38"/>
      <c r="J213" s="38"/>
      <c r="K213" s="268"/>
    </row>
    <row r="214" spans="1:11" s="38" customFormat="1" ht="12.75">
      <c r="A214" s="62"/>
      <c r="B214" s="62"/>
      <c r="C214" s="62"/>
      <c r="D214" s="62"/>
      <c r="E214" s="334"/>
      <c r="F214" s="334"/>
      <c r="G214" s="334"/>
      <c r="K214" s="268"/>
    </row>
    <row r="215" spans="1:11" s="38" customFormat="1" ht="12.75">
      <c r="A215" s="62"/>
      <c r="B215" s="62"/>
      <c r="C215" s="62"/>
      <c r="D215" s="62"/>
      <c r="K215" s="268"/>
    </row>
    <row r="216" spans="1:11" s="38" customFormat="1" ht="12.75">
      <c r="A216" s="62"/>
      <c r="B216" s="62"/>
      <c r="C216" s="62"/>
      <c r="D216" s="62"/>
      <c r="K216" s="268"/>
    </row>
    <row r="217" spans="1:11" s="38" customFormat="1" ht="12.75">
      <c r="A217" s="62"/>
      <c r="B217" s="62"/>
      <c r="C217" s="62"/>
      <c r="D217" s="62"/>
      <c r="K217" s="268"/>
    </row>
    <row r="218" spans="1:11" s="38" customFormat="1" ht="12.75">
      <c r="A218" s="62"/>
      <c r="B218" s="62"/>
      <c r="C218" s="62"/>
      <c r="D218" s="62"/>
      <c r="E218" s="334"/>
      <c r="F218" s="334"/>
      <c r="G218" s="334"/>
      <c r="K218" s="268"/>
    </row>
    <row r="219" spans="1:11" s="38" customFormat="1" ht="12.75">
      <c r="A219" s="62"/>
      <c r="B219" s="62"/>
      <c r="C219" s="62"/>
      <c r="D219" s="62"/>
      <c r="E219" s="334"/>
      <c r="F219" s="334"/>
      <c r="G219" s="334"/>
      <c r="K219" s="268"/>
    </row>
    <row r="220" spans="1:11" s="38" customFormat="1" ht="12.75">
      <c r="A220" s="62"/>
      <c r="B220" s="62"/>
      <c r="C220" s="62"/>
      <c r="D220" s="62"/>
      <c r="E220" s="334"/>
      <c r="F220" s="334"/>
      <c r="G220" s="334"/>
      <c r="H220" s="334"/>
      <c r="K220" s="268"/>
    </row>
    <row r="221" spans="1:11" s="38" customFormat="1" ht="12.75">
      <c r="A221" s="62"/>
      <c r="B221" s="62"/>
      <c r="C221" s="62"/>
      <c r="D221" s="62"/>
      <c r="E221" s="334"/>
      <c r="F221" s="334"/>
      <c r="G221" s="334"/>
      <c r="H221" s="334"/>
      <c r="K221" s="268"/>
    </row>
    <row r="222" spans="1:11" s="38" customFormat="1" ht="12.75">
      <c r="A222" s="62"/>
      <c r="B222" s="62"/>
      <c r="C222" s="62"/>
      <c r="D222" s="62"/>
      <c r="E222" s="334"/>
      <c r="F222" s="334"/>
      <c r="G222" s="334"/>
      <c r="K222" s="268"/>
    </row>
    <row r="223" spans="1:11" s="38" customFormat="1" ht="12.75">
      <c r="A223" s="62"/>
      <c r="B223" s="62"/>
      <c r="C223" s="62"/>
      <c r="D223" s="62"/>
      <c r="K223" s="268"/>
    </row>
    <row r="224" spans="1:11" s="38" customFormat="1" ht="27" customHeight="1">
      <c r="A224" s="62"/>
      <c r="B224" s="62"/>
      <c r="C224" s="62"/>
      <c r="D224" s="62"/>
      <c r="K224" s="268"/>
    </row>
    <row r="225" spans="1:11" s="38" customFormat="1" ht="12.75">
      <c r="A225" s="62"/>
      <c r="B225" s="62"/>
      <c r="C225" s="62"/>
      <c r="D225" s="62"/>
      <c r="K225" s="268"/>
    </row>
    <row r="226" spans="1:11" s="38" customFormat="1" ht="27" customHeight="1">
      <c r="A226" s="62"/>
      <c r="B226" s="62"/>
      <c r="C226" s="62"/>
      <c r="D226" s="62"/>
      <c r="K226" s="268"/>
    </row>
    <row r="229" ht="27" customHeight="1"/>
    <row r="230" ht="27" customHeight="1"/>
    <row r="231" ht="27" customHeight="1"/>
    <row r="232" ht="27" customHeight="1"/>
    <row r="241" ht="27" customHeight="1"/>
    <row r="342" ht="24.75" customHeight="1"/>
    <row r="343" ht="26.25" customHeight="1"/>
    <row r="395" ht="26.25" customHeight="1"/>
    <row r="400" ht="26.2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30" ht="26.25" customHeight="1"/>
    <row r="540" ht="12.75" customHeight="1"/>
    <row r="626" ht="12.75" customHeight="1"/>
    <row r="632" ht="12.75" customHeight="1"/>
    <row r="638" ht="12.75" customHeight="1"/>
    <row r="644" ht="12.75" customHeight="1"/>
    <row r="702" ht="12.75" customHeight="1"/>
    <row r="709" ht="12.75" customHeight="1"/>
    <row r="715" ht="12.75" customHeight="1"/>
    <row r="721" ht="12.75" customHeight="1"/>
    <row r="735" ht="24.75" customHeight="1"/>
    <row r="736" ht="12.75" customHeight="1"/>
    <row r="737" ht="12.75" customHeight="1"/>
    <row r="738" ht="12.75" customHeight="1"/>
    <row r="739" ht="12.75" customHeight="1"/>
    <row r="741" ht="24.75" customHeight="1"/>
    <row r="742" ht="12.75" customHeight="1"/>
    <row r="743" ht="12.75" customHeight="1"/>
    <row r="744" ht="12.75" customHeight="1"/>
    <row r="745" ht="12.75" customHeight="1"/>
    <row r="748" ht="26.25" customHeight="1"/>
    <row r="750" ht="12.75" customHeight="1"/>
    <row r="751" ht="12.75" customHeight="1"/>
    <row r="754" ht="26.25" customHeight="1"/>
    <row r="756" ht="12.75" customHeight="1"/>
    <row r="757" ht="12.75" customHeight="1"/>
    <row r="760" ht="24.75" customHeight="1"/>
    <row r="762" ht="12.75" customHeight="1"/>
    <row r="763" ht="12.75" customHeight="1"/>
    <row r="766" ht="27" customHeight="1"/>
    <row r="772" ht="26.25" customHeight="1"/>
    <row r="788" ht="12.75" customHeight="1"/>
    <row r="803" ht="12.75" customHeight="1"/>
    <row r="808" ht="28.5" customHeight="1"/>
    <row r="822" ht="12.75" customHeight="1"/>
    <row r="826" ht="12.75" customHeight="1"/>
    <row r="832" ht="24.75" customHeight="1"/>
    <row r="842" ht="12.75" customHeight="1"/>
    <row r="848" ht="12.75" customHeight="1"/>
    <row r="849" ht="12.75" customHeight="1"/>
  </sheetData>
  <sheetProtection selectLockedCells="1" selectUnlockedCells="1"/>
  <mergeCells count="64">
    <mergeCell ref="A1:K3"/>
    <mergeCell ref="A6:K6"/>
    <mergeCell ref="A7:K7"/>
    <mergeCell ref="A10:K10"/>
    <mergeCell ref="A12:K14"/>
    <mergeCell ref="E18:H18"/>
    <mergeCell ref="E19:H19"/>
    <mergeCell ref="E24:H24"/>
    <mergeCell ref="E25:H25"/>
    <mergeCell ref="E30:H30"/>
    <mergeCell ref="E31:H31"/>
    <mergeCell ref="E32:H32"/>
    <mergeCell ref="E33:H33"/>
    <mergeCell ref="E34:H34"/>
    <mergeCell ref="E35:H35"/>
    <mergeCell ref="E36:H36"/>
    <mergeCell ref="E37:H37"/>
    <mergeCell ref="E42:H42"/>
    <mergeCell ref="E43:H43"/>
    <mergeCell ref="E44:H44"/>
    <mergeCell ref="E45:H45"/>
    <mergeCell ref="E53:H53"/>
    <mergeCell ref="E54:H54"/>
    <mergeCell ref="E55:H55"/>
    <mergeCell ref="E56:H56"/>
    <mergeCell ref="E57:H57"/>
    <mergeCell ref="E58:H58"/>
    <mergeCell ref="A61:K61"/>
    <mergeCell ref="A63:K64"/>
    <mergeCell ref="A66:K66"/>
    <mergeCell ref="A67:K67"/>
    <mergeCell ref="E119:G119"/>
    <mergeCell ref="E120:G120"/>
    <mergeCell ref="E121:G121"/>
    <mergeCell ref="E122:G122"/>
    <mergeCell ref="E129:G129"/>
    <mergeCell ref="E130:G130"/>
    <mergeCell ref="E132:G132"/>
    <mergeCell ref="E136:G136"/>
    <mergeCell ref="E138:G138"/>
    <mergeCell ref="E139:G139"/>
    <mergeCell ref="E140:G140"/>
    <mergeCell ref="E141:G141"/>
    <mergeCell ref="E143:G143"/>
    <mergeCell ref="E144:G144"/>
    <mergeCell ref="E147:G147"/>
    <mergeCell ref="E154:G154"/>
    <mergeCell ref="E158:H158"/>
    <mergeCell ref="E160:H160"/>
    <mergeCell ref="E167:H167"/>
    <mergeCell ref="E173:H173"/>
    <mergeCell ref="E175:G175"/>
    <mergeCell ref="E176:H176"/>
    <mergeCell ref="E194:G194"/>
    <mergeCell ref="E219:G219"/>
    <mergeCell ref="E220:H220"/>
    <mergeCell ref="E221:H221"/>
    <mergeCell ref="E222:G222"/>
    <mergeCell ref="E200:G200"/>
    <mergeCell ref="E201:G201"/>
    <mergeCell ref="E207:G207"/>
    <mergeCell ref="E209:G209"/>
    <mergeCell ref="E214:G214"/>
    <mergeCell ref="E218:G2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</dc:creator>
  <cp:keywords/>
  <dc:description/>
  <cp:lastModifiedBy>Andreja Bogdan</cp:lastModifiedBy>
  <cp:lastPrinted>2013-11-05T11:41:34Z</cp:lastPrinted>
  <dcterms:created xsi:type="dcterms:W3CDTF">2013-11-07T07:28:14Z</dcterms:created>
  <dcterms:modified xsi:type="dcterms:W3CDTF">2014-01-10T11:21:54Z</dcterms:modified>
  <cp:category/>
  <cp:version/>
  <cp:contentType/>
  <cp:contentStatus/>
</cp:coreProperties>
</file>