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390" windowHeight="9315"/>
  </bookViews>
  <sheets>
    <sheet name="TROŠKOVNIK 1 " sheetId="4" r:id="rId1"/>
  </sheets>
  <definedNames>
    <definedName name="_xlnm.Print_Area" localSheetId="0">'TROŠKOVNIK 1 '!$A$1:$V$244</definedName>
  </definedNames>
  <calcPr calcId="145621"/>
</workbook>
</file>

<file path=xl/calcChain.xml><?xml version="1.0" encoding="utf-8"?>
<calcChain xmlns="http://schemas.openxmlformats.org/spreadsheetml/2006/main">
  <c r="B231" i="4" l="1"/>
  <c r="B186" i="4"/>
  <c r="T185" i="4" s="1"/>
  <c r="B184" i="4"/>
  <c r="T183" i="4"/>
  <c r="D180" i="4"/>
  <c r="B180" i="4"/>
  <c r="T179" i="4"/>
  <c r="E176" i="4"/>
  <c r="B176" i="4"/>
  <c r="T175" i="4"/>
  <c r="E174" i="4"/>
  <c r="B174" i="4"/>
  <c r="T173" i="4"/>
  <c r="B215" i="4"/>
  <c r="B220" i="4"/>
  <c r="B225" i="4"/>
  <c r="B138" i="4"/>
  <c r="T137" i="4" s="1"/>
  <c r="B136" i="4"/>
  <c r="T135" i="4"/>
  <c r="D132" i="4"/>
  <c r="B132" i="4"/>
  <c r="T131" i="4"/>
  <c r="E128" i="4"/>
  <c r="B128" i="4"/>
  <c r="T127" i="4"/>
  <c r="E126" i="4"/>
  <c r="B126" i="4"/>
  <c r="T125" i="4"/>
  <c r="B85" i="4"/>
  <c r="T84" i="4" s="1"/>
  <c r="B83" i="4"/>
  <c r="T82" i="4"/>
  <c r="D79" i="4"/>
  <c r="B79" i="4"/>
  <c r="T78" i="4"/>
  <c r="E75" i="4"/>
  <c r="B75" i="4"/>
  <c r="T74" i="4"/>
  <c r="E73" i="4"/>
  <c r="B73" i="4"/>
  <c r="T72" i="4"/>
  <c r="B28" i="4"/>
  <c r="T27" i="4" s="1"/>
  <c r="B26" i="4"/>
  <c r="T25" i="4"/>
  <c r="D22" i="4"/>
  <c r="B22" i="4"/>
  <c r="T21" i="4"/>
  <c r="E18" i="4"/>
  <c r="B18" i="4"/>
  <c r="T17" i="4"/>
  <c r="E16" i="4"/>
  <c r="B16" i="4"/>
  <c r="T15" i="4"/>
</calcChain>
</file>

<file path=xl/sharedStrings.xml><?xml version="1.0" encoding="utf-8"?>
<sst xmlns="http://schemas.openxmlformats.org/spreadsheetml/2006/main" count="262" uniqueCount="67">
  <si>
    <t xml:space="preserve">DUŽINA (m): </t>
  </si>
  <si>
    <t xml:space="preserve">ŠIRINA ASFALTA (m): </t>
  </si>
  <si>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</si>
  <si>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</si>
  <si>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</si>
  <si>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</si>
  <si>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</si>
  <si>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</si>
  <si>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</si>
  <si>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</si>
  <si>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</si>
  <si>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3.2.</t>
  </si>
  <si>
    <t>1. IZRADA PODLOGE:</t>
  </si>
  <si>
    <t>UKUPNO:</t>
  </si>
  <si>
    <t>x</t>
  </si>
  <si>
    <t>(</t>
  </si>
  <si>
    <t>+</t>
  </si>
  <si>
    <t>m )</t>
  </si>
  <si>
    <t>)</t>
  </si>
  <si>
    <t>2. ASFALTERSKI RADOVI</t>
  </si>
  <si>
    <t>REDNI</t>
  </si>
  <si>
    <t>DIONICA: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</si>
  <si>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</si>
  <si>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</si>
  <si>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</si>
  <si>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CESTA:</t>
  </si>
  <si>
    <t>3. RADOVI NA BANKINI I UREĐENJU ODVODNJE:</t>
  </si>
  <si>
    <t>REKAPITULACIJA:</t>
  </si>
  <si>
    <t>3. RADOVI NA BANKINI I UREĐENJU ODVODNJE</t>
  </si>
  <si>
    <t>2. ASFALTERSKI RADOVI:</t>
  </si>
  <si>
    <t>JEDINIČNA CIJENA</t>
  </si>
  <si>
    <t>VRIJEDNOST RADA</t>
  </si>
  <si>
    <t>3.3.</t>
  </si>
  <si>
    <t>kom</t>
  </si>
  <si>
    <t xml:space="preserve">  </t>
  </si>
  <si>
    <t>nerazvrstana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</si>
  <si>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</si>
  <si>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</si>
  <si>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SVEUKUPNA  REKAPITULACIJA :</t>
  </si>
  <si>
    <r>
      <t>Strojno izravnanje i profiliranje postojećeg kolnika i bankina grejderom.                                      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isprofiliranog kolnika.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</si>
  <si>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kamenog materijala u rasutom stanju.</t>
    </r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</si>
  <si>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ugrađene asfaltne mase.</t>
    </r>
  </si>
  <si>
    <t>PDV: 25%</t>
  </si>
  <si>
    <t>SVEUKUPNO: kN</t>
  </si>
  <si>
    <r>
      <t>Strojno izravnanje i profiliranje postojećeg kolnika i bankina grejderom.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</si>
  <si>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kamenog materijala u rasutom stanju.</t>
    </r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</si>
  <si>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</si>
  <si>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 xml:space="preserve">   </t>
  </si>
  <si>
    <t>PDV 25%</t>
  </si>
  <si>
    <t>TROŠKOVNIK RADOVA NA MODERNIZACIJI POSTOJEĆE CESTE</t>
  </si>
  <si>
    <r>
      <t>Sanacija postojećih bankina kamenim materijalom sa prosječno  0,04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/m' bankine. Rad obuhvaća nabavu i dovoz miješanog kamenog materijala, te razastiranje, profiliranje i zbijanje materijala. 
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miješanog kamenog materijala.</t>
    </r>
  </si>
  <si>
    <t xml:space="preserve">Sanacija postojećih propusta propusta:        rad se obavlja na mjestima gdje je zbog rješavanja problema odvodnje oborinskih voda potrebno izvesti novi propust uz izradu glave propusta:                                                                                                                       Rad se odnosi na dobavu, prijevoz i ugradnju betonskih cijevi, dobavu i prijevoz građe, izradu i namještanje oplate, nabavu I prijevoz betona na radilište te betoniranje glave propusta. Propust fi 300-400 mm.                                                                                                                                                                                                        </t>
  </si>
  <si>
    <t>Gornja Rijeka</t>
  </si>
  <si>
    <t>Pofuki</t>
  </si>
  <si>
    <t>UKUPNO 1-6 kN</t>
  </si>
  <si>
    <r>
      <t>Sanacija postojećih cestovnih jaraka i odvodnih jaraka na propisani profil i uzdužni pad: obuhvaća čišćenje i produbljivanje dna i pokosa trapezastog jarka, prosječno do 0,20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/m', te utovar i odvoz uklonjenog materijala na deponiju. 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38"/>
      </rPr>
      <t xml:space="preserve"> uređenog cestovnog jarka.</t>
    </r>
  </si>
  <si>
    <t>SVEUKUPNO 1-6 kN</t>
  </si>
  <si>
    <t>Novoselska - Kralja Bele IV</t>
  </si>
  <si>
    <t>kčbr. 3081, ko Gornja Rijeka</t>
  </si>
  <si>
    <t>Vinogradska - Sopot</t>
  </si>
  <si>
    <t>kčbr. 3086, ko Gornja Rijeka</t>
  </si>
  <si>
    <t>Vukšinec Riječki</t>
  </si>
  <si>
    <t>Put prema nogometnom igralištu</t>
  </si>
  <si>
    <t>kčbr. 4492, ko Pofuki</t>
  </si>
  <si>
    <t>Odvojak Borjan</t>
  </si>
  <si>
    <t>kčbr. 696/8, ko Pofuki</t>
  </si>
  <si>
    <t>Potpis i pečat: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</si>
</sst>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1" xfId="0" applyFont="1" applyBorder="1"/>
    <xf numFmtId="4" fontId="6" fillId="0" borderId="0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2" fillId="0" borderId="3" xfId="0" applyNumberFormat="1" applyFont="1" applyBorder="1"/>
    <xf numFmtId="0" fontId="8" fillId="0" borderId="0" xfId="0" applyFont="1"/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4" fontId="10" fillId="2" borderId="4" xfId="0" applyNumberFormat="1" applyFont="1" applyFill="1" applyBorder="1"/>
    <xf numFmtId="4" fontId="10" fillId="2" borderId="5" xfId="0" applyNumberFormat="1" applyFont="1" applyFill="1" applyBorder="1"/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8" xfId="0" applyFont="1" applyBorder="1" applyAlignment="1">
      <alignment horizontal="center"/>
    </xf>
    <xf numFmtId="3" fontId="10" fillId="0" borderId="0" xfId="0" applyNumberFormat="1" applyFont="1" applyBorder="1"/>
    <xf numFmtId="4" fontId="10" fillId="0" borderId="8" xfId="0" applyNumberFormat="1" applyFont="1" applyBorder="1"/>
    <xf numFmtId="4" fontId="10" fillId="0" borderId="9" xfId="0" applyNumberFormat="1" applyFont="1" applyBorder="1"/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left" wrapText="1"/>
    </xf>
    <xf numFmtId="0" fontId="10" fillId="0" borderId="8" xfId="0" applyFont="1" applyBorder="1"/>
    <xf numFmtId="3" fontId="10" fillId="0" borderId="11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4" fontId="10" fillId="0" borderId="12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/>
    <xf numFmtId="4" fontId="10" fillId="2" borderId="1" xfId="0" applyNumberFormat="1" applyFont="1" applyFill="1" applyBorder="1"/>
    <xf numFmtId="4" fontId="10" fillId="2" borderId="15" xfId="0" applyNumberFormat="1" applyFont="1" applyFill="1" applyBorder="1"/>
    <xf numFmtId="3" fontId="10" fillId="0" borderId="16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top"/>
    </xf>
    <xf numFmtId="0" fontId="10" fillId="0" borderId="4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3" fontId="10" fillId="0" borderId="4" xfId="0" applyNumberFormat="1" applyFont="1" applyBorder="1"/>
    <xf numFmtId="4" fontId="10" fillId="0" borderId="19" xfId="0" applyNumberFormat="1" applyFont="1" applyBorder="1"/>
    <xf numFmtId="4" fontId="10" fillId="0" borderId="5" xfId="0" applyNumberFormat="1" applyFont="1" applyBorder="1"/>
    <xf numFmtId="0" fontId="10" fillId="0" borderId="4" xfId="0" applyFont="1" applyBorder="1" applyAlignment="1">
      <alignment vertical="top" wrapText="1"/>
    </xf>
    <xf numFmtId="0" fontId="0" fillId="0" borderId="7" xfId="0" applyBorder="1"/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2" fillId="2" borderId="14" xfId="0" applyFont="1" applyFill="1" applyBorder="1"/>
    <xf numFmtId="3" fontId="10" fillId="0" borderId="11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2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4" fontId="9" fillId="0" borderId="3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4" fontId="9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24" xfId="0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4" fontId="9" fillId="0" borderId="30" xfId="0" applyNumberFormat="1" applyFont="1" applyBorder="1" applyAlignment="1">
      <alignment horizontal="right" vertical="center" shrinkToFit="1"/>
    </xf>
    <xf numFmtId="4" fontId="9" fillId="0" borderId="0" xfId="0" applyNumberFormat="1" applyFont="1" applyBorder="1" applyAlignment="1">
      <alignment horizontal="right" vertical="center" shrinkToFit="1"/>
    </xf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3" fillId="0" borderId="0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/>
    <xf numFmtId="0" fontId="13" fillId="2" borderId="14" xfId="0" applyFont="1" applyFill="1" applyBorder="1"/>
    <xf numFmtId="0" fontId="15" fillId="2" borderId="1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0" fontId="13" fillId="0" borderId="1" xfId="0" applyFont="1" applyBorder="1"/>
    <xf numFmtId="4" fontId="13" fillId="0" borderId="3" xfId="0" applyNumberFormat="1" applyFont="1" applyBorder="1"/>
    <xf numFmtId="0" fontId="0" fillId="0" borderId="31" xfId="0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4" fontId="9" fillId="0" borderId="2" xfId="0" applyNumberFormat="1" applyFont="1" applyBorder="1" applyAlignment="1">
      <alignment horizontal="right" vertical="center" shrinkToFit="1"/>
    </xf>
    <xf numFmtId="0" fontId="1" fillId="0" borderId="32" xfId="0" applyFont="1" applyBorder="1" applyAlignment="1">
      <alignment horizontal="left" wrapText="1"/>
    </xf>
    <xf numFmtId="0" fontId="2" fillId="0" borderId="33" xfId="0" applyFont="1" applyBorder="1"/>
    <xf numFmtId="0" fontId="0" fillId="0" borderId="32" xfId="0" applyBorder="1"/>
    <xf numFmtId="0" fontId="4" fillId="0" borderId="32" xfId="0" applyFont="1" applyBorder="1"/>
    <xf numFmtId="0" fontId="0" fillId="0" borderId="32" xfId="0" applyBorder="1" applyAlignment="1">
      <alignment horizontal="center"/>
    </xf>
    <xf numFmtId="0" fontId="2" fillId="0" borderId="32" xfId="0" applyFont="1" applyBorder="1"/>
    <xf numFmtId="0" fontId="1" fillId="0" borderId="33" xfId="0" applyFont="1" applyBorder="1"/>
    <xf numFmtId="0" fontId="1" fillId="0" borderId="34" xfId="0" applyFont="1" applyBorder="1" applyAlignment="1">
      <alignment horizontal="left" wrapText="1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vertical="center"/>
    </xf>
    <xf numFmtId="0" fontId="18" fillId="2" borderId="37" xfId="0" applyFont="1" applyFill="1" applyBorder="1" applyAlignment="1">
      <alignment horizontal="center"/>
    </xf>
    <xf numFmtId="0" fontId="18" fillId="2" borderId="4" xfId="0" applyFont="1" applyFill="1" applyBorder="1"/>
    <xf numFmtId="0" fontId="18" fillId="2" borderId="4" xfId="0" applyFont="1" applyFill="1" applyBorder="1" applyAlignment="1">
      <alignment horizontal="center"/>
    </xf>
    <xf numFmtId="4" fontId="18" fillId="2" borderId="4" xfId="0" applyNumberFormat="1" applyFont="1" applyFill="1" applyBorder="1"/>
    <xf numFmtId="4" fontId="18" fillId="2" borderId="5" xfId="0" applyNumberFormat="1" applyFont="1" applyFill="1" applyBorder="1"/>
    <xf numFmtId="0" fontId="18" fillId="0" borderId="6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/>
    </xf>
    <xf numFmtId="3" fontId="18" fillId="0" borderId="11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3" fontId="18" fillId="0" borderId="0" xfId="0" applyNumberFormat="1" applyFont="1" applyBorder="1"/>
    <xf numFmtId="4" fontId="18" fillId="0" borderId="8" xfId="0" applyNumberFormat="1" applyFont="1" applyBorder="1"/>
    <xf numFmtId="4" fontId="18" fillId="0" borderId="9" xfId="0" applyNumberFormat="1" applyFont="1" applyBorder="1"/>
    <xf numFmtId="0" fontId="18" fillId="0" borderId="1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 wrapText="1"/>
    </xf>
    <xf numFmtId="2" fontId="18" fillId="0" borderId="0" xfId="0" applyNumberFormat="1" applyFont="1" applyBorder="1" applyAlignment="1">
      <alignment horizontal="right" vertical="top" wrapText="1"/>
    </xf>
    <xf numFmtId="2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8" xfId="0" applyFont="1" applyBorder="1"/>
    <xf numFmtId="164" fontId="18" fillId="0" borderId="4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wrapText="1"/>
    </xf>
    <xf numFmtId="0" fontId="18" fillId="0" borderId="0" xfId="0" applyFont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3" fontId="18" fillId="0" borderId="19" xfId="0" applyNumberFormat="1" applyFont="1" applyBorder="1"/>
    <xf numFmtId="4" fontId="18" fillId="0" borderId="19" xfId="0" applyNumberFormat="1" applyFont="1" applyBorder="1"/>
    <xf numFmtId="4" fontId="18" fillId="0" borderId="38" xfId="0" applyNumberFormat="1" applyFont="1" applyBorder="1"/>
    <xf numFmtId="0" fontId="18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3" fontId="18" fillId="2" borderId="1" xfId="0" applyNumberFormat="1" applyFont="1" applyFill="1" applyBorder="1"/>
    <xf numFmtId="4" fontId="18" fillId="2" borderId="1" xfId="0" applyNumberFormat="1" applyFont="1" applyFill="1" applyBorder="1"/>
    <xf numFmtId="4" fontId="18" fillId="2" borderId="15" xfId="0" applyNumberFormat="1" applyFont="1" applyFill="1" applyBorder="1"/>
    <xf numFmtId="3" fontId="18" fillId="0" borderId="11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/>
    </xf>
    <xf numFmtId="3" fontId="18" fillId="0" borderId="16" xfId="0" applyNumberFormat="1" applyFont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3" fontId="18" fillId="0" borderId="4" xfId="0" applyNumberFormat="1" applyFont="1" applyBorder="1"/>
    <xf numFmtId="4" fontId="18" fillId="0" borderId="5" xfId="0" applyNumberFormat="1" applyFont="1" applyBorder="1"/>
    <xf numFmtId="0" fontId="18" fillId="0" borderId="26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0" borderId="4" xfId="0" applyBorder="1"/>
    <xf numFmtId="4" fontId="19" fillId="0" borderId="28" xfId="0" applyNumberFormat="1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10" fillId="2" borderId="37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19" xfId="0" applyNumberFormat="1" applyFont="1" applyBorder="1"/>
    <xf numFmtId="4" fontId="10" fillId="0" borderId="38" xfId="0" applyNumberFormat="1" applyFont="1" applyBorder="1"/>
    <xf numFmtId="3" fontId="10" fillId="0" borderId="2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top" wrapText="1"/>
    </xf>
    <xf numFmtId="164" fontId="19" fillId="0" borderId="0" xfId="0" applyNumberFormat="1" applyFont="1" applyBorder="1" applyAlignment="1">
      <alignment vertical="top" wrapText="1"/>
    </xf>
    <xf numFmtId="2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6" fillId="0" borderId="32" xfId="0" applyFont="1" applyBorder="1" applyAlignment="1">
      <alignment horizontal="left"/>
    </xf>
    <xf numFmtId="4" fontId="16" fillId="0" borderId="32" xfId="0" applyNumberFormat="1" applyFont="1" applyBorder="1" applyAlignment="1">
      <alignment horizontal="left"/>
    </xf>
    <xf numFmtId="4" fontId="13" fillId="0" borderId="34" xfId="0" applyNumberFormat="1" applyFont="1" applyBorder="1" applyAlignment="1">
      <alignment horizontal="left"/>
    </xf>
    <xf numFmtId="0" fontId="17" fillId="0" borderId="33" xfId="0" applyFont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7" fillId="0" borderId="33" xfId="0" applyNumberFormat="1" applyFont="1" applyBorder="1" applyAlignment="1">
      <alignment horizontal="right" wrapText="1"/>
    </xf>
    <xf numFmtId="0" fontId="17" fillId="0" borderId="34" xfId="0" applyFont="1" applyBorder="1" applyAlignment="1">
      <alignment horizontal="right" wrapText="1"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4" fontId="10" fillId="0" borderId="4" xfId="0" applyNumberFormat="1" applyFont="1" applyBorder="1" applyAlignment="1">
      <alignment horizontal="left" vertical="top" wrapText="1"/>
    </xf>
    <xf numFmtId="4" fontId="0" fillId="0" borderId="4" xfId="0" applyNumberFormat="1" applyBorder="1" applyAlignment="1">
      <alignment wrapText="1"/>
    </xf>
    <xf numFmtId="2" fontId="10" fillId="0" borderId="4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4" fontId="2" fillId="0" borderId="4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8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8" fillId="0" borderId="48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49" xfId="0" applyFont="1" applyBorder="1" applyAlignment="1">
      <alignment vertical="top" wrapText="1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0" fillId="0" borderId="16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0" fillId="0" borderId="16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8" fillId="0" borderId="16" xfId="0" applyNumberFormat="1" applyFont="1" applyBorder="1" applyAlignment="1">
      <alignment vertical="top"/>
    </xf>
    <xf numFmtId="0" fontId="22" fillId="0" borderId="4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4" fontId="18" fillId="0" borderId="4" xfId="0" applyNumberFormat="1" applyFont="1" applyBorder="1" applyAlignment="1">
      <alignment horizontal="left" vertical="center" wrapText="1"/>
    </xf>
    <xf numFmtId="2" fontId="18" fillId="0" borderId="4" xfId="0" applyNumberFormat="1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3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tabSelected="1" view="pageBreakPreview" topLeftCell="A230" zoomScale="120" zoomScaleNormal="120" zoomScaleSheetLayoutView="120" workbookViewId="0">
      <selection activeCell="N241" sqref="N241"/>
    </sheetView>
  </sheetViews>
  <sheetFormatPr defaultRowHeight="12.75" x14ac:dyDescent="0.2"/>
  <cols>
    <col min="1" max="1" width="4.5703125" style="1" customWidth="1"/>
    <col min="2" max="2" width="8.42578125" customWidth="1"/>
    <col min="3" max="3" width="3.5703125" customWidth="1"/>
    <col min="4" max="4" width="2.5703125" customWidth="1"/>
    <col min="5" max="5" width="3.42578125" customWidth="1"/>
    <col min="6" max="6" width="5.28515625" customWidth="1"/>
    <col min="7" max="7" width="3.42578125" customWidth="1"/>
    <col min="8" max="8" width="1.85546875" customWidth="1"/>
    <col min="9" max="9" width="1.28515625" customWidth="1"/>
    <col min="10" max="10" width="2.140625" customWidth="1"/>
    <col min="11" max="11" width="2" customWidth="1"/>
    <col min="12" max="12" width="4.42578125" customWidth="1"/>
    <col min="13" max="13" width="1.7109375" customWidth="1"/>
    <col min="14" max="14" width="3.28515625" customWidth="1"/>
    <col min="15" max="15" width="1.85546875" customWidth="1"/>
    <col min="16" max="16" width="8.28515625" customWidth="1"/>
    <col min="17" max="17" width="3.28515625" customWidth="1"/>
    <col min="18" max="18" width="5.85546875" style="2" customWidth="1"/>
    <col min="19" max="19" width="4.140625" style="1" customWidth="1"/>
    <col min="20" max="20" width="9" style="1" customWidth="1"/>
    <col min="21" max="21" width="9" style="3" customWidth="1"/>
    <col min="22" max="22" width="11.7109375" style="3" customWidth="1"/>
    <col min="24" max="25" width="9" customWidth="1"/>
    <col min="26" max="26" width="10" customWidth="1"/>
  </cols>
  <sheetData>
    <row r="1" spans="1:22" s="97" customFormat="1" ht="14.45" customHeight="1" x14ac:dyDescent="0.2"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13.15" customHeight="1" thickBot="1" x14ac:dyDescent="0.25">
      <c r="A2" s="97"/>
      <c r="B2" s="97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8"/>
    </row>
    <row r="3" spans="1:22" ht="17.25" customHeight="1" thickBot="1" x14ac:dyDescent="0.3">
      <c r="A3" s="112"/>
      <c r="B3" s="228" t="s">
        <v>49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3"/>
      <c r="T3" s="223"/>
      <c r="U3" s="224"/>
      <c r="V3" s="225"/>
    </row>
    <row r="4" spans="1:22" ht="17.25" customHeight="1" thickBot="1" x14ac:dyDescent="0.3">
      <c r="A4" s="226">
        <v>1</v>
      </c>
      <c r="B4" s="288" t="s">
        <v>52</v>
      </c>
      <c r="C4" s="289"/>
      <c r="D4" s="289"/>
      <c r="E4" s="289"/>
      <c r="F4" s="289"/>
      <c r="G4" s="289"/>
      <c r="H4" s="296" t="s">
        <v>57</v>
      </c>
      <c r="I4" s="296"/>
      <c r="J4" s="296"/>
      <c r="K4" s="296"/>
      <c r="L4" s="296"/>
      <c r="M4" s="296"/>
      <c r="N4" s="296"/>
      <c r="O4" s="296"/>
      <c r="P4" s="296"/>
      <c r="Q4" s="296"/>
      <c r="R4" s="297"/>
      <c r="S4" s="112"/>
      <c r="T4" s="112"/>
      <c r="U4" s="113"/>
      <c r="V4" s="113"/>
    </row>
    <row r="5" spans="1:22" ht="17.25" customHeight="1" thickBot="1" x14ac:dyDescent="0.25">
      <c r="A5" s="112"/>
      <c r="B5" s="285" t="s">
        <v>58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8"/>
      <c r="S5" s="112"/>
      <c r="T5" s="112"/>
      <c r="U5" s="113"/>
      <c r="V5" s="113"/>
    </row>
    <row r="6" spans="1:22" s="114" customFormat="1" ht="14.25" customHeight="1" x14ac:dyDescent="0.25">
      <c r="A6" s="112"/>
      <c r="F6" s="19"/>
      <c r="K6" s="282"/>
      <c r="L6" s="283"/>
      <c r="M6" s="284"/>
      <c r="P6" s="19"/>
      <c r="S6" s="68"/>
      <c r="U6" s="115"/>
      <c r="V6" s="115"/>
    </row>
    <row r="7" spans="1:22" ht="6" customHeight="1" thickBot="1" x14ac:dyDescent="0.25">
      <c r="A7" s="112"/>
      <c r="S7" s="112"/>
      <c r="T7" s="112"/>
      <c r="U7" s="113"/>
      <c r="V7" s="113"/>
    </row>
    <row r="8" spans="1:22" ht="15.75" x14ac:dyDescent="0.2">
      <c r="A8" s="137" t="s">
        <v>25</v>
      </c>
      <c r="B8" s="61"/>
      <c r="C8" s="263"/>
      <c r="D8" s="264"/>
      <c r="E8" s="264" t="s">
        <v>35</v>
      </c>
      <c r="F8" s="264"/>
      <c r="G8" s="265"/>
      <c r="H8" s="265"/>
      <c r="I8" s="265"/>
      <c r="J8" s="265"/>
      <c r="K8" s="61"/>
      <c r="L8" s="61"/>
      <c r="M8" s="61"/>
      <c r="N8" s="61"/>
      <c r="O8" s="61"/>
      <c r="P8" s="62"/>
      <c r="Q8" s="60"/>
      <c r="R8" s="17"/>
      <c r="S8" s="116"/>
      <c r="T8" s="112"/>
      <c r="U8" s="113"/>
      <c r="V8" s="113"/>
    </row>
    <row r="9" spans="1:22" ht="15.75" x14ac:dyDescent="0.2">
      <c r="A9" s="63" t="s">
        <v>21</v>
      </c>
      <c r="B9" s="64"/>
      <c r="C9" s="290" t="s">
        <v>57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2"/>
      <c r="Q9" s="60"/>
      <c r="R9" s="17"/>
      <c r="S9" s="116"/>
      <c r="T9" s="112"/>
      <c r="U9" s="113"/>
      <c r="V9" s="113"/>
    </row>
    <row r="10" spans="1:22" ht="15" customHeight="1" thickBot="1" x14ac:dyDescent="0.25">
      <c r="A10" s="138" t="s">
        <v>0</v>
      </c>
      <c r="B10" s="65"/>
      <c r="C10" s="266">
        <v>270</v>
      </c>
      <c r="D10" s="267"/>
      <c r="E10" s="267"/>
      <c r="F10" s="66"/>
      <c r="G10" s="67" t="s">
        <v>1</v>
      </c>
      <c r="H10" s="66"/>
      <c r="I10" s="66"/>
      <c r="J10" s="66"/>
      <c r="K10" s="66"/>
      <c r="L10" s="66"/>
      <c r="M10" s="66"/>
      <c r="N10" s="66"/>
      <c r="O10" s="268">
        <v>2.5</v>
      </c>
      <c r="P10" s="269"/>
      <c r="Q10" s="60"/>
      <c r="R10" s="17"/>
      <c r="S10" s="116"/>
      <c r="T10" s="112"/>
      <c r="U10" s="113"/>
      <c r="V10" s="113"/>
    </row>
    <row r="11" spans="1:22" ht="2.25" hidden="1" customHeight="1" x14ac:dyDescent="0.2">
      <c r="A11" s="11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8"/>
      <c r="T11" s="117"/>
      <c r="U11" s="119"/>
      <c r="V11" s="119"/>
    </row>
    <row r="12" spans="1:22" x14ac:dyDescent="0.2">
      <c r="A12" s="100" t="s">
        <v>20</v>
      </c>
      <c r="B12" s="270" t="s">
        <v>2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  <c r="S12" s="246" t="s">
        <v>3</v>
      </c>
      <c r="T12" s="246" t="s">
        <v>4</v>
      </c>
      <c r="U12" s="251" t="s">
        <v>30</v>
      </c>
      <c r="V12" s="237" t="s">
        <v>31</v>
      </c>
    </row>
    <row r="13" spans="1:22" ht="13.15" customHeight="1" x14ac:dyDescent="0.2">
      <c r="A13" s="101" t="s">
        <v>5</v>
      </c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247"/>
      <c r="T13" s="247"/>
      <c r="U13" s="252"/>
      <c r="V13" s="238"/>
    </row>
    <row r="14" spans="1:22" ht="15.75" x14ac:dyDescent="0.2">
      <c r="A14" s="139"/>
      <c r="B14" s="79" t="s">
        <v>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0"/>
      <c r="U14" s="142"/>
      <c r="V14" s="143"/>
    </row>
    <row r="15" spans="1:22" ht="28.9" customHeight="1" x14ac:dyDescent="0.2">
      <c r="A15" s="144" t="s">
        <v>7</v>
      </c>
      <c r="B15" s="258" t="s">
        <v>39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145" t="s">
        <v>36</v>
      </c>
      <c r="T15" s="146">
        <f>(C10*(O10+1))</f>
        <v>945</v>
      </c>
      <c r="U15" s="147"/>
      <c r="V15" s="148"/>
    </row>
    <row r="16" spans="1:22" ht="13.15" customHeight="1" x14ac:dyDescent="0.2">
      <c r="A16" s="149"/>
      <c r="B16" s="150">
        <f>C10</f>
        <v>270</v>
      </c>
      <c r="C16" s="151" t="s">
        <v>14</v>
      </c>
      <c r="D16" s="152" t="s">
        <v>15</v>
      </c>
      <c r="E16" s="153">
        <f>O10</f>
        <v>2.5</v>
      </c>
      <c r="F16" s="151" t="s">
        <v>16</v>
      </c>
      <c r="G16" s="153">
        <v>1</v>
      </c>
      <c r="H16" s="152" t="s">
        <v>17</v>
      </c>
      <c r="I16" s="152"/>
      <c r="J16" s="154"/>
      <c r="K16" s="154"/>
      <c r="L16" s="154"/>
      <c r="M16" s="154"/>
      <c r="N16" s="154"/>
      <c r="O16" s="154"/>
      <c r="P16" s="154"/>
      <c r="Q16" s="154"/>
      <c r="R16" s="155"/>
      <c r="S16" s="156"/>
      <c r="T16" s="157"/>
      <c r="U16" s="158"/>
      <c r="V16" s="159"/>
    </row>
    <row r="17" spans="1:22" ht="70.900000000000006" customHeight="1" x14ac:dyDescent="0.2">
      <c r="A17" s="160" t="s">
        <v>8</v>
      </c>
      <c r="B17" s="258" t="s">
        <v>40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0"/>
      <c r="S17" s="145" t="s">
        <v>24</v>
      </c>
      <c r="T17" s="147">
        <f>(C10*(O10+1)*L18*1.3)+(E19*L19*1.3)</f>
        <v>368.55</v>
      </c>
      <c r="U17" s="147"/>
      <c r="V17" s="148"/>
    </row>
    <row r="18" spans="1:22" ht="14.45" customHeight="1" x14ac:dyDescent="0.2">
      <c r="A18" s="149"/>
      <c r="B18" s="150">
        <f>C10</f>
        <v>270</v>
      </c>
      <c r="C18" s="151" t="s">
        <v>14</v>
      </c>
      <c r="D18" s="152" t="s">
        <v>15</v>
      </c>
      <c r="E18" s="153">
        <f>O10</f>
        <v>2.5</v>
      </c>
      <c r="F18" s="151" t="s">
        <v>16</v>
      </c>
      <c r="G18" s="153">
        <v>1</v>
      </c>
      <c r="H18" s="152" t="s">
        <v>17</v>
      </c>
      <c r="I18" s="152"/>
      <c r="J18" s="161" t="s">
        <v>14</v>
      </c>
      <c r="K18" s="162" t="s">
        <v>15</v>
      </c>
      <c r="L18" s="218">
        <v>0.3</v>
      </c>
      <c r="M18" s="163" t="s">
        <v>14</v>
      </c>
      <c r="N18" s="219">
        <v>1.3</v>
      </c>
      <c r="O18" s="164" t="s">
        <v>18</v>
      </c>
      <c r="P18" s="165"/>
      <c r="Q18" s="166"/>
      <c r="R18" s="166"/>
      <c r="S18" s="167"/>
      <c r="T18" s="157"/>
      <c r="U18" s="158"/>
      <c r="V18" s="159"/>
    </row>
    <row r="19" spans="1:22" ht="0.75" customHeight="1" x14ac:dyDescent="0.2">
      <c r="A19" s="149"/>
      <c r="B19" s="300"/>
      <c r="C19" s="301"/>
      <c r="D19" s="168"/>
      <c r="E19" s="302"/>
      <c r="F19" s="302"/>
      <c r="G19" s="169"/>
      <c r="H19" s="170"/>
      <c r="I19" s="170"/>
      <c r="J19" s="171"/>
      <c r="K19" s="172"/>
      <c r="L19" s="173"/>
      <c r="M19" s="173"/>
      <c r="N19" s="174"/>
      <c r="O19" s="175"/>
      <c r="P19" s="166"/>
      <c r="Q19" s="166"/>
      <c r="R19" s="166"/>
      <c r="S19" s="176"/>
      <c r="T19" s="177"/>
      <c r="U19" s="178">
        <v>75</v>
      </c>
      <c r="V19" s="179"/>
    </row>
    <row r="20" spans="1:22" ht="15.75" x14ac:dyDescent="0.2">
      <c r="A20" s="180"/>
      <c r="B20" s="80" t="s">
        <v>19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182"/>
      <c r="T20" s="183"/>
      <c r="U20" s="184"/>
      <c r="V20" s="185"/>
    </row>
    <row r="21" spans="1:22" ht="42" customHeight="1" x14ac:dyDescent="0.2">
      <c r="A21" s="160" t="s">
        <v>9</v>
      </c>
      <c r="B21" s="258" t="s">
        <v>41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4"/>
      <c r="S21" s="145" t="s">
        <v>36</v>
      </c>
      <c r="T21" s="146">
        <f>C10*O10+E23</f>
        <v>675</v>
      </c>
      <c r="U21" s="147"/>
      <c r="V21" s="148"/>
    </row>
    <row r="22" spans="1:22" ht="12.75" customHeight="1" x14ac:dyDescent="0.2">
      <c r="A22" s="149"/>
      <c r="B22" s="186">
        <f>C10</f>
        <v>270</v>
      </c>
      <c r="C22" s="187" t="s">
        <v>14</v>
      </c>
      <c r="D22" s="298">
        <f>O10</f>
        <v>2.5</v>
      </c>
      <c r="E22" s="299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56"/>
      <c r="T22" s="157"/>
      <c r="U22" s="158"/>
      <c r="V22" s="159"/>
    </row>
    <row r="23" spans="1:22" ht="15" hidden="1" customHeight="1" x14ac:dyDescent="0.2">
      <c r="A23" s="149"/>
      <c r="B23" s="295"/>
      <c r="C23" s="277"/>
      <c r="D23" s="168"/>
      <c r="E23" s="304"/>
      <c r="F23" s="243"/>
      <c r="G23" s="170"/>
      <c r="H23" s="170"/>
      <c r="I23" s="170"/>
      <c r="J23" s="166"/>
      <c r="K23" s="166"/>
      <c r="L23" s="166"/>
      <c r="M23" s="166"/>
      <c r="N23" s="166"/>
      <c r="O23" s="166"/>
      <c r="P23" s="166"/>
      <c r="Q23" s="166"/>
      <c r="R23" s="166"/>
      <c r="S23" s="176"/>
      <c r="T23" s="177"/>
      <c r="U23" s="178"/>
      <c r="V23" s="179"/>
    </row>
    <row r="24" spans="1:22" ht="13.15" customHeight="1" x14ac:dyDescent="0.2">
      <c r="A24" s="120"/>
      <c r="B24" s="81" t="s">
        <v>28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</row>
    <row r="25" spans="1:22" ht="57.6" customHeight="1" x14ac:dyDescent="0.2">
      <c r="A25" s="144" t="s">
        <v>10</v>
      </c>
      <c r="B25" s="258" t="s">
        <v>50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145" t="s">
        <v>37</v>
      </c>
      <c r="T25" s="146">
        <f>C10*2*F26</f>
        <v>21.6</v>
      </c>
      <c r="U25" s="147"/>
      <c r="V25" s="148"/>
    </row>
    <row r="26" spans="1:22" ht="11.25" customHeight="1" x14ac:dyDescent="0.2">
      <c r="A26" s="188"/>
      <c r="B26" s="189">
        <f>C10</f>
        <v>270</v>
      </c>
      <c r="C26" s="190" t="s">
        <v>14</v>
      </c>
      <c r="D26" s="191">
        <v>2</v>
      </c>
      <c r="E26" s="190" t="s">
        <v>14</v>
      </c>
      <c r="F26" s="303">
        <v>0.04</v>
      </c>
      <c r="G26" s="245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6"/>
      <c r="T26" s="192"/>
      <c r="U26" s="178"/>
      <c r="V26" s="193"/>
    </row>
    <row r="27" spans="1:22" ht="70.900000000000006" customHeight="1" x14ac:dyDescent="0.2">
      <c r="A27" s="144" t="s">
        <v>11</v>
      </c>
      <c r="B27" s="258" t="s">
        <v>55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145" t="s">
        <v>23</v>
      </c>
      <c r="T27" s="146">
        <f>B28*D28*F28</f>
        <v>108</v>
      </c>
      <c r="U27" s="147"/>
      <c r="V27" s="148"/>
    </row>
    <row r="28" spans="1:22" ht="12.75" customHeight="1" x14ac:dyDescent="0.2">
      <c r="A28" s="188"/>
      <c r="B28" s="189">
        <f>C10</f>
        <v>270</v>
      </c>
      <c r="C28" s="190" t="s">
        <v>14</v>
      </c>
      <c r="D28" s="191">
        <v>2</v>
      </c>
      <c r="E28" s="190" t="s">
        <v>14</v>
      </c>
      <c r="F28" s="303">
        <v>0.2</v>
      </c>
      <c r="G28" s="245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4"/>
      <c r="S28" s="195"/>
      <c r="T28" s="196"/>
      <c r="U28" s="197"/>
      <c r="V28" s="198"/>
    </row>
    <row r="29" spans="1:22" ht="78.75" customHeight="1" thickBot="1" x14ac:dyDescent="0.25">
      <c r="A29" s="199" t="s">
        <v>32</v>
      </c>
      <c r="B29" s="248" t="s">
        <v>51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50"/>
      <c r="S29" s="200" t="s">
        <v>33</v>
      </c>
      <c r="T29" s="201">
        <v>1</v>
      </c>
      <c r="U29" s="206"/>
      <c r="V29" s="202"/>
    </row>
    <row r="30" spans="1:22" ht="3" customHeight="1" x14ac:dyDescent="0.2">
      <c r="A30" s="112"/>
      <c r="S30" s="112"/>
      <c r="T30" s="112"/>
      <c r="U30" s="113"/>
      <c r="V30" s="113" t="s">
        <v>34</v>
      </c>
    </row>
    <row r="31" spans="1:22" ht="15" customHeight="1" x14ac:dyDescent="0.2">
      <c r="A31" s="73" t="s">
        <v>27</v>
      </c>
      <c r="H31" s="102" t="s">
        <v>12</v>
      </c>
      <c r="I31" s="8"/>
      <c r="J31" s="8"/>
      <c r="K31" s="8"/>
      <c r="L31" s="8"/>
      <c r="M31" s="8"/>
      <c r="N31" s="8"/>
      <c r="O31" s="8"/>
      <c r="P31" s="8"/>
      <c r="Q31" s="8"/>
      <c r="R31" s="69"/>
      <c r="S31" s="123"/>
      <c r="T31" s="123"/>
      <c r="U31" s="124"/>
      <c r="V31" s="103"/>
    </row>
    <row r="32" spans="1:22" ht="3" customHeight="1" x14ac:dyDescent="0.2">
      <c r="A32" s="112"/>
      <c r="R32" s="104"/>
      <c r="S32" s="116"/>
      <c r="T32" s="116"/>
      <c r="U32" s="15"/>
      <c r="V32" s="105"/>
    </row>
    <row r="33" spans="1:23" ht="15" x14ac:dyDescent="0.2">
      <c r="A33" s="112"/>
      <c r="B33" s="16"/>
      <c r="C33" s="16"/>
      <c r="D33" s="16"/>
      <c r="E33" s="16"/>
      <c r="F33" s="16"/>
      <c r="H33" s="102" t="s">
        <v>29</v>
      </c>
      <c r="I33" s="8"/>
      <c r="J33" s="70"/>
      <c r="K33" s="8"/>
      <c r="L33" s="70"/>
      <c r="M33" s="70"/>
      <c r="N33" s="70"/>
      <c r="O33" s="70"/>
      <c r="P33" s="8"/>
      <c r="Q33" s="106"/>
      <c r="R33" s="69"/>
      <c r="S33" s="123"/>
      <c r="T33" s="123"/>
      <c r="U33" s="124"/>
      <c r="V33" s="103"/>
      <c r="W33" s="203"/>
    </row>
    <row r="34" spans="1:23" ht="3" customHeight="1" x14ac:dyDescent="0.2">
      <c r="A34" s="11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6"/>
      <c r="Q34" s="104"/>
      <c r="R34" s="104"/>
      <c r="S34" s="116"/>
      <c r="T34" s="116"/>
      <c r="U34" s="15"/>
      <c r="V34" s="105"/>
    </row>
    <row r="35" spans="1:23" ht="15" x14ac:dyDescent="0.2">
      <c r="A35" s="112"/>
      <c r="B35" s="16"/>
      <c r="C35" s="16"/>
      <c r="D35" s="16"/>
      <c r="E35" s="16"/>
      <c r="F35" s="16"/>
      <c r="H35" s="107" t="s">
        <v>26</v>
      </c>
      <c r="I35" s="8"/>
      <c r="J35" s="70"/>
      <c r="K35" s="8"/>
      <c r="L35" s="8"/>
      <c r="M35" s="70"/>
      <c r="N35" s="70"/>
      <c r="O35" s="70"/>
      <c r="P35" s="8"/>
      <c r="Q35" s="106"/>
      <c r="R35" s="69"/>
      <c r="S35" s="123"/>
      <c r="T35" s="123"/>
      <c r="U35" s="124"/>
      <c r="V35" s="103"/>
    </row>
    <row r="36" spans="1:23" ht="3.75" customHeight="1" x14ac:dyDescent="0.2">
      <c r="A36" s="11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8"/>
      <c r="R36" s="6"/>
      <c r="S36" s="112"/>
      <c r="T36" s="116"/>
      <c r="U36" s="15"/>
      <c r="V36" s="105"/>
    </row>
    <row r="37" spans="1:23" ht="15" customHeight="1" x14ac:dyDescent="0.2">
      <c r="A37" s="112"/>
      <c r="B37" s="6"/>
      <c r="C37" s="6"/>
      <c r="D37" s="6"/>
      <c r="E37" s="6"/>
      <c r="F37" s="6"/>
      <c r="H37" s="72" t="s">
        <v>13</v>
      </c>
      <c r="I37" s="8"/>
      <c r="J37" s="8"/>
      <c r="K37" s="8"/>
      <c r="L37" s="8"/>
      <c r="M37" s="8"/>
      <c r="N37" s="8"/>
      <c r="O37" s="8"/>
      <c r="P37" s="8"/>
      <c r="Q37" s="109"/>
      <c r="R37" s="69"/>
      <c r="S37" s="123"/>
      <c r="T37" s="123"/>
      <c r="U37" s="124"/>
      <c r="V37" s="103"/>
    </row>
    <row r="38" spans="1:23" ht="3" customHeight="1" x14ac:dyDescent="0.2">
      <c r="A38" s="11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12"/>
      <c r="T38" s="116"/>
      <c r="U38" s="15"/>
      <c r="V38" s="105"/>
    </row>
    <row r="39" spans="1:23" ht="3" customHeight="1" x14ac:dyDescent="0.2">
      <c r="A39" s="11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12"/>
      <c r="T39" s="116"/>
      <c r="U39" s="15"/>
      <c r="V39" s="105"/>
    </row>
    <row r="40" spans="1:23" ht="3" customHeight="1" x14ac:dyDescent="0.2">
      <c r="A40" s="1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12"/>
      <c r="T40" s="116"/>
      <c r="U40" s="15"/>
      <c r="V40" s="105"/>
    </row>
    <row r="41" spans="1:23" ht="3" customHeight="1" x14ac:dyDescent="0.2">
      <c r="A41" s="11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12"/>
      <c r="T41" s="116"/>
      <c r="U41" s="15"/>
      <c r="V41" s="105"/>
    </row>
    <row r="42" spans="1:23" ht="3" customHeight="1" x14ac:dyDescent="0.2">
      <c r="A42" s="1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12"/>
      <c r="T42" s="116"/>
      <c r="U42" s="15"/>
      <c r="V42" s="105"/>
    </row>
    <row r="43" spans="1:23" ht="3" customHeight="1" x14ac:dyDescent="0.2">
      <c r="A43" s="1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12"/>
      <c r="T43" s="116"/>
      <c r="U43" s="15"/>
      <c r="V43" s="105"/>
    </row>
    <row r="44" spans="1:23" ht="3" customHeight="1" x14ac:dyDescent="0.2">
      <c r="A44" s="11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12"/>
      <c r="T44" s="116"/>
      <c r="U44" s="15"/>
      <c r="V44" s="105"/>
    </row>
    <row r="45" spans="1:23" x14ac:dyDescent="0.2">
      <c r="A45" s="97"/>
      <c r="B45" s="97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8"/>
    </row>
    <row r="46" spans="1:23" x14ac:dyDescent="0.2">
      <c r="A46" s="97"/>
      <c r="B46" s="9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8"/>
    </row>
    <row r="47" spans="1:23" x14ac:dyDescent="0.2">
      <c r="A47" s="97"/>
      <c r="B47" s="9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8"/>
    </row>
    <row r="48" spans="1:23" x14ac:dyDescent="0.2">
      <c r="A48" s="97"/>
      <c r="B48" s="97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8"/>
    </row>
    <row r="49" spans="1:22" x14ac:dyDescent="0.2">
      <c r="A49" s="97"/>
      <c r="B49" s="97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8"/>
    </row>
    <row r="50" spans="1:22" x14ac:dyDescent="0.2">
      <c r="A50" s="97"/>
      <c r="B50" s="97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8"/>
    </row>
    <row r="51" spans="1:22" x14ac:dyDescent="0.2">
      <c r="A51" s="97"/>
      <c r="B51" s="97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8"/>
    </row>
    <row r="52" spans="1:22" x14ac:dyDescent="0.2">
      <c r="A52" s="97"/>
      <c r="B52" s="97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8"/>
    </row>
    <row r="53" spans="1:22" x14ac:dyDescent="0.2">
      <c r="A53" s="97"/>
      <c r="B53" s="97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8"/>
    </row>
    <row r="54" spans="1:22" x14ac:dyDescent="0.2">
      <c r="A54" s="97"/>
      <c r="B54" s="97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8"/>
    </row>
    <row r="55" spans="1:22" x14ac:dyDescent="0.2">
      <c r="A55" s="97"/>
      <c r="B55" s="97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8"/>
    </row>
    <row r="56" spans="1:22" ht="40.9" customHeight="1" x14ac:dyDescent="0.2">
      <c r="A56" s="97"/>
      <c r="B56" s="97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8"/>
    </row>
    <row r="57" spans="1:22" x14ac:dyDescent="0.2">
      <c r="A57" s="97"/>
      <c r="B57" s="97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8"/>
    </row>
    <row r="58" spans="1:22" ht="14.45" customHeight="1" x14ac:dyDescent="0.2">
      <c r="A58" s="97"/>
      <c r="B58" s="97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8"/>
    </row>
    <row r="59" spans="1:22" ht="14.45" customHeight="1" thickBot="1" x14ac:dyDescent="0.25">
      <c r="A59" s="97"/>
      <c r="B59" s="97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8"/>
    </row>
    <row r="60" spans="1:22" ht="17.45" customHeight="1" thickBot="1" x14ac:dyDescent="0.3">
      <c r="A60" s="112"/>
      <c r="B60" s="228" t="s">
        <v>49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3"/>
      <c r="U60" s="224"/>
      <c r="V60" s="225"/>
    </row>
    <row r="61" spans="1:22" ht="17.25" customHeight="1" thickBot="1" x14ac:dyDescent="0.3">
      <c r="A61" s="226">
        <v>2</v>
      </c>
      <c r="B61" s="288" t="s">
        <v>52</v>
      </c>
      <c r="C61" s="289"/>
      <c r="D61" s="289"/>
      <c r="E61" s="289"/>
      <c r="F61" s="289"/>
      <c r="G61" s="289"/>
      <c r="H61" s="309" t="s">
        <v>59</v>
      </c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1"/>
    </row>
    <row r="62" spans="1:22" ht="17.25" customHeight="1" thickBot="1" x14ac:dyDescent="0.25">
      <c r="B62" s="285" t="s">
        <v>60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7"/>
    </row>
    <row r="63" spans="1:22" s="4" customFormat="1" ht="14.25" customHeight="1" x14ac:dyDescent="0.25">
      <c r="A63" s="1"/>
      <c r="F63" s="19"/>
      <c r="K63" s="282"/>
      <c r="L63" s="283"/>
      <c r="M63" s="284"/>
      <c r="P63" s="19"/>
      <c r="S63" s="68"/>
      <c r="U63" s="5"/>
      <c r="V63" s="5"/>
    </row>
    <row r="64" spans="1:22" ht="6" customHeight="1" thickBot="1" x14ac:dyDescent="0.25"/>
    <row r="65" spans="1:22" ht="15.75" x14ac:dyDescent="0.2">
      <c r="A65" s="207" t="s">
        <v>25</v>
      </c>
      <c r="B65" s="61"/>
      <c r="C65" s="263"/>
      <c r="D65" s="264"/>
      <c r="E65" s="264" t="s">
        <v>35</v>
      </c>
      <c r="F65" s="264"/>
      <c r="G65" s="265"/>
      <c r="H65" s="265"/>
      <c r="I65" s="265"/>
      <c r="J65" s="265"/>
      <c r="K65" s="61"/>
      <c r="L65" s="61"/>
      <c r="M65" s="61"/>
      <c r="N65" s="61"/>
      <c r="O65" s="61"/>
      <c r="P65" s="62"/>
      <c r="Q65" s="60"/>
      <c r="R65" s="17"/>
      <c r="S65" s="7"/>
    </row>
    <row r="66" spans="1:22" ht="15.75" x14ac:dyDescent="0.2">
      <c r="A66" s="63" t="s">
        <v>21</v>
      </c>
      <c r="B66" s="64"/>
      <c r="C66" s="290" t="s">
        <v>59</v>
      </c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2"/>
      <c r="Q66" s="60"/>
      <c r="R66" s="17"/>
      <c r="S66" s="7"/>
    </row>
    <row r="67" spans="1:22" ht="15" customHeight="1" thickBot="1" x14ac:dyDescent="0.25">
      <c r="A67" s="208" t="s">
        <v>0</v>
      </c>
      <c r="B67" s="65"/>
      <c r="C67" s="266">
        <v>250</v>
      </c>
      <c r="D67" s="267"/>
      <c r="E67" s="267"/>
      <c r="F67" s="66"/>
      <c r="G67" s="67" t="s">
        <v>1</v>
      </c>
      <c r="H67" s="66"/>
      <c r="I67" s="66"/>
      <c r="J67" s="66"/>
      <c r="K67" s="66"/>
      <c r="L67" s="66"/>
      <c r="M67" s="66"/>
      <c r="N67" s="66"/>
      <c r="O67" s="268">
        <v>2.5</v>
      </c>
      <c r="P67" s="269"/>
      <c r="Q67" s="60"/>
      <c r="R67" s="17"/>
      <c r="S67" s="7"/>
    </row>
    <row r="68" spans="1:22" ht="2.25" hidden="1" customHeight="1" x14ac:dyDescent="0.2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1"/>
      <c r="S68" s="12"/>
      <c r="T68" s="9"/>
      <c r="U68" s="13"/>
      <c r="V68" s="13"/>
    </row>
    <row r="69" spans="1:22" ht="13.15" customHeight="1" x14ac:dyDescent="0.2">
      <c r="A69" s="100" t="s">
        <v>20</v>
      </c>
      <c r="B69" s="270" t="s">
        <v>2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2"/>
      <c r="S69" s="246" t="s">
        <v>3</v>
      </c>
      <c r="T69" s="246" t="s">
        <v>4</v>
      </c>
      <c r="U69" s="251" t="s">
        <v>30</v>
      </c>
      <c r="V69" s="237" t="s">
        <v>31</v>
      </c>
    </row>
    <row r="70" spans="1:22" ht="13.15" customHeight="1" x14ac:dyDescent="0.2">
      <c r="A70" s="101" t="s">
        <v>5</v>
      </c>
      <c r="B70" s="273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5"/>
      <c r="S70" s="247"/>
      <c r="T70" s="247"/>
      <c r="U70" s="252"/>
      <c r="V70" s="238"/>
    </row>
    <row r="71" spans="1:22" ht="15.75" x14ac:dyDescent="0.2">
      <c r="A71" s="209"/>
      <c r="B71" s="79" t="s">
        <v>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21"/>
      <c r="T71" s="20"/>
      <c r="U71" s="22"/>
      <c r="V71" s="23"/>
    </row>
    <row r="72" spans="1:22" ht="28.9" customHeight="1" x14ac:dyDescent="0.2">
      <c r="A72" s="24" t="s">
        <v>7</v>
      </c>
      <c r="B72" s="239" t="s">
        <v>44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1"/>
      <c r="S72" s="43" t="s">
        <v>22</v>
      </c>
      <c r="T72" s="52">
        <f>(C67*(O67+1))</f>
        <v>875</v>
      </c>
      <c r="U72" s="41"/>
      <c r="V72" s="42"/>
    </row>
    <row r="73" spans="1:22" ht="13.15" customHeight="1" x14ac:dyDescent="0.2">
      <c r="A73" s="25"/>
      <c r="B73" s="36">
        <f>C67</f>
        <v>250</v>
      </c>
      <c r="C73" s="37" t="s">
        <v>14</v>
      </c>
      <c r="D73" s="38" t="s">
        <v>15</v>
      </c>
      <c r="E73" s="39">
        <f>O67</f>
        <v>2.5</v>
      </c>
      <c r="F73" s="37" t="s">
        <v>16</v>
      </c>
      <c r="G73" s="39">
        <v>1</v>
      </c>
      <c r="H73" s="38" t="s">
        <v>17</v>
      </c>
      <c r="I73" s="38"/>
      <c r="J73" s="27"/>
      <c r="K73" s="27"/>
      <c r="L73" s="27"/>
      <c r="M73" s="27"/>
      <c r="N73" s="27"/>
      <c r="O73" s="27"/>
      <c r="P73" s="27"/>
      <c r="Q73" s="27"/>
      <c r="R73" s="26"/>
      <c r="S73" s="28"/>
      <c r="T73" s="29"/>
      <c r="U73" s="30"/>
      <c r="V73" s="31"/>
    </row>
    <row r="74" spans="1:22" ht="70.900000000000006" customHeight="1" x14ac:dyDescent="0.2">
      <c r="A74" s="32" t="s">
        <v>8</v>
      </c>
      <c r="B74" s="239" t="s">
        <v>45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1"/>
      <c r="S74" s="43" t="s">
        <v>24</v>
      </c>
      <c r="T74" s="41">
        <f>(C67*(O67+1)*L75*1.3)+(E76*L76*1.3)</f>
        <v>341.25</v>
      </c>
      <c r="U74" s="41"/>
      <c r="V74" s="42"/>
    </row>
    <row r="75" spans="1:22" ht="14.45" customHeight="1" x14ac:dyDescent="0.2">
      <c r="A75" s="25"/>
      <c r="B75" s="36">
        <f>C67</f>
        <v>250</v>
      </c>
      <c r="C75" s="37" t="s">
        <v>14</v>
      </c>
      <c r="D75" s="38" t="s">
        <v>15</v>
      </c>
      <c r="E75" s="39">
        <f>O67</f>
        <v>2.5</v>
      </c>
      <c r="F75" s="37" t="s">
        <v>16</v>
      </c>
      <c r="G75" s="39">
        <v>1</v>
      </c>
      <c r="H75" s="38" t="s">
        <v>17</v>
      </c>
      <c r="I75" s="38"/>
      <c r="J75" s="83" t="s">
        <v>14</v>
      </c>
      <c r="K75" s="82" t="s">
        <v>15</v>
      </c>
      <c r="L75" s="216">
        <v>0.3</v>
      </c>
      <c r="M75" s="216" t="s">
        <v>14</v>
      </c>
      <c r="N75" s="217">
        <v>1.3</v>
      </c>
      <c r="O75" s="40" t="s">
        <v>18</v>
      </c>
      <c r="P75" s="34"/>
      <c r="Q75" s="33"/>
      <c r="R75" s="33"/>
      <c r="S75" s="35"/>
      <c r="T75" s="29"/>
      <c r="U75" s="30"/>
      <c r="V75" s="31"/>
    </row>
    <row r="76" spans="1:22" ht="0.75" customHeight="1" x14ac:dyDescent="0.2">
      <c r="A76" s="25"/>
      <c r="B76" s="278"/>
      <c r="C76" s="279"/>
      <c r="D76" s="210"/>
      <c r="E76" s="280"/>
      <c r="F76" s="280"/>
      <c r="G76" s="211"/>
      <c r="H76" s="54"/>
      <c r="I76" s="54"/>
      <c r="J76" s="212"/>
      <c r="K76" s="84"/>
      <c r="L76" s="85"/>
      <c r="M76" s="85"/>
      <c r="N76" s="87"/>
      <c r="O76" s="86"/>
      <c r="P76" s="33"/>
      <c r="Q76" s="33"/>
      <c r="R76" s="33"/>
      <c r="S76" s="55"/>
      <c r="T76" s="213"/>
      <c r="U76" s="57"/>
      <c r="V76" s="214"/>
    </row>
    <row r="77" spans="1:22" ht="15.75" x14ac:dyDescent="0.2">
      <c r="A77" s="44"/>
      <c r="B77" s="80" t="s">
        <v>19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6"/>
      <c r="T77" s="47"/>
      <c r="U77" s="48"/>
      <c r="V77" s="49"/>
    </row>
    <row r="78" spans="1:22" ht="42" customHeight="1" x14ac:dyDescent="0.2">
      <c r="A78" s="32" t="s">
        <v>9</v>
      </c>
      <c r="B78" s="239" t="s">
        <v>46</v>
      </c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4"/>
      <c r="S78" s="43" t="s">
        <v>22</v>
      </c>
      <c r="T78" s="52">
        <f>C67*O67+E80</f>
        <v>625</v>
      </c>
      <c r="U78" s="41"/>
      <c r="V78" s="42"/>
    </row>
    <row r="79" spans="1:22" ht="12.75" customHeight="1" x14ac:dyDescent="0.2">
      <c r="A79" s="25"/>
      <c r="B79" s="77">
        <f>C67</f>
        <v>250</v>
      </c>
      <c r="C79" s="78" t="s">
        <v>14</v>
      </c>
      <c r="D79" s="305">
        <f>O67</f>
        <v>2.5</v>
      </c>
      <c r="E79" s="306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28"/>
      <c r="T79" s="29"/>
      <c r="U79" s="30"/>
      <c r="V79" s="31"/>
    </row>
    <row r="80" spans="1:22" ht="15" hidden="1" customHeight="1" x14ac:dyDescent="0.2">
      <c r="A80" s="25"/>
      <c r="B80" s="276"/>
      <c r="C80" s="277"/>
      <c r="D80" s="210"/>
      <c r="E80" s="242"/>
      <c r="F80" s="243"/>
      <c r="G80" s="54"/>
      <c r="H80" s="54"/>
      <c r="I80" s="54"/>
      <c r="J80" s="33"/>
      <c r="K80" s="33"/>
      <c r="L80" s="33"/>
      <c r="M80" s="33"/>
      <c r="N80" s="33"/>
      <c r="O80" s="33"/>
      <c r="P80" s="33"/>
      <c r="Q80" s="33"/>
      <c r="R80" s="33"/>
      <c r="S80" s="55"/>
      <c r="T80" s="213"/>
      <c r="U80" s="57"/>
      <c r="V80" s="214"/>
    </row>
    <row r="81" spans="1:23" ht="13.15" customHeight="1" x14ac:dyDescent="0.2">
      <c r="A81" s="76"/>
      <c r="B81" s="81" t="s">
        <v>28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5"/>
    </row>
    <row r="82" spans="1:23" ht="57.6" customHeight="1" x14ac:dyDescent="0.2">
      <c r="A82" s="24" t="s">
        <v>10</v>
      </c>
      <c r="B82" s="258" t="s">
        <v>50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60"/>
      <c r="S82" s="43" t="s">
        <v>23</v>
      </c>
      <c r="T82" s="52">
        <f>C67*2*F83</f>
        <v>20</v>
      </c>
      <c r="U82" s="41"/>
      <c r="V82" s="42"/>
    </row>
    <row r="83" spans="1:23" ht="11.25" customHeight="1" x14ac:dyDescent="0.2">
      <c r="A83" s="53"/>
      <c r="B83" s="50">
        <f>C67</f>
        <v>250</v>
      </c>
      <c r="C83" s="51" t="s">
        <v>14</v>
      </c>
      <c r="D83" s="59">
        <v>2</v>
      </c>
      <c r="E83" s="51" t="s">
        <v>14</v>
      </c>
      <c r="F83" s="244">
        <v>0.04</v>
      </c>
      <c r="G83" s="24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5"/>
      <c r="T83" s="56"/>
      <c r="U83" s="57"/>
      <c r="V83" s="58"/>
    </row>
    <row r="84" spans="1:23" ht="70.900000000000006" customHeight="1" x14ac:dyDescent="0.2">
      <c r="A84" s="24" t="s">
        <v>11</v>
      </c>
      <c r="B84" s="258" t="s">
        <v>55</v>
      </c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60"/>
      <c r="S84" s="43" t="s">
        <v>23</v>
      </c>
      <c r="T84" s="52">
        <f>B85*D85*F85</f>
        <v>100</v>
      </c>
      <c r="U84" s="41"/>
      <c r="V84" s="42"/>
    </row>
    <row r="85" spans="1:23" ht="12.75" customHeight="1" x14ac:dyDescent="0.2">
      <c r="A85" s="53"/>
      <c r="B85" s="50">
        <f>C67</f>
        <v>250</v>
      </c>
      <c r="C85" s="51" t="s">
        <v>14</v>
      </c>
      <c r="D85" s="59">
        <v>2</v>
      </c>
      <c r="E85" s="51" t="s">
        <v>14</v>
      </c>
      <c r="F85" s="244">
        <v>0.2</v>
      </c>
      <c r="G85" s="245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89"/>
      <c r="S85" s="90"/>
      <c r="T85" s="91"/>
      <c r="U85" s="92"/>
      <c r="V85" s="93"/>
    </row>
    <row r="86" spans="1:23" ht="78.75" customHeight="1" thickBot="1" x14ac:dyDescent="0.25">
      <c r="A86" s="88" t="s">
        <v>32</v>
      </c>
      <c r="B86" s="248" t="s">
        <v>51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50"/>
      <c r="S86" s="95" t="s">
        <v>33</v>
      </c>
      <c r="T86" s="215">
        <v>1</v>
      </c>
      <c r="U86" s="206"/>
      <c r="V86" s="94"/>
    </row>
    <row r="87" spans="1:23" ht="3" customHeight="1" x14ac:dyDescent="0.2">
      <c r="V87" s="3" t="s">
        <v>34</v>
      </c>
    </row>
    <row r="88" spans="1:23" ht="15" customHeight="1" x14ac:dyDescent="0.2">
      <c r="A88" s="73" t="s">
        <v>27</v>
      </c>
      <c r="H88" s="102" t="s">
        <v>12</v>
      </c>
      <c r="I88" s="8"/>
      <c r="J88" s="8"/>
      <c r="K88" s="8"/>
      <c r="L88" s="8"/>
      <c r="M88" s="8"/>
      <c r="N88" s="8"/>
      <c r="O88" s="8"/>
      <c r="P88" s="8"/>
      <c r="Q88" s="8"/>
      <c r="R88" s="69"/>
      <c r="S88" s="14"/>
      <c r="T88" s="14"/>
      <c r="U88" s="18"/>
      <c r="V88" s="103"/>
    </row>
    <row r="89" spans="1:23" ht="3" customHeight="1" x14ac:dyDescent="0.2">
      <c r="R89" s="104"/>
      <c r="S89" s="7"/>
      <c r="T89" s="7"/>
      <c r="U89" s="15"/>
      <c r="V89" s="105"/>
    </row>
    <row r="90" spans="1:23" ht="15" x14ac:dyDescent="0.2">
      <c r="B90" s="16"/>
      <c r="C90" s="16"/>
      <c r="D90" s="16"/>
      <c r="E90" s="16"/>
      <c r="F90" s="16"/>
      <c r="H90" s="102" t="s">
        <v>29</v>
      </c>
      <c r="I90" s="8"/>
      <c r="J90" s="70"/>
      <c r="K90" s="8"/>
      <c r="L90" s="70"/>
      <c r="M90" s="70"/>
      <c r="N90" s="70"/>
      <c r="O90" s="70"/>
      <c r="P90" s="8"/>
      <c r="Q90" s="106"/>
      <c r="R90" s="69"/>
      <c r="S90" s="14"/>
      <c r="T90" s="14"/>
      <c r="U90" s="18"/>
      <c r="V90" s="103"/>
      <c r="W90" s="203"/>
    </row>
    <row r="91" spans="1:23" ht="3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6"/>
      <c r="Q91" s="104"/>
      <c r="R91" s="104"/>
      <c r="S91" s="7"/>
      <c r="T91" s="7"/>
      <c r="U91" s="15"/>
      <c r="V91" s="105"/>
    </row>
    <row r="92" spans="1:23" ht="15" x14ac:dyDescent="0.2">
      <c r="B92" s="16"/>
      <c r="C92" s="16"/>
      <c r="D92" s="16"/>
      <c r="E92" s="16"/>
      <c r="F92" s="16"/>
      <c r="H92" s="107" t="s">
        <v>26</v>
      </c>
      <c r="I92" s="8"/>
      <c r="J92" s="70"/>
      <c r="K92" s="8"/>
      <c r="L92" s="8"/>
      <c r="M92" s="70"/>
      <c r="N92" s="70"/>
      <c r="O92" s="70"/>
      <c r="P92" s="8"/>
      <c r="Q92" s="106"/>
      <c r="R92" s="69"/>
      <c r="S92" s="14"/>
      <c r="T92" s="14"/>
      <c r="U92" s="18"/>
      <c r="V92" s="103"/>
    </row>
    <row r="93" spans="1:23" ht="3.7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08"/>
      <c r="R93" s="6"/>
      <c r="T93" s="7"/>
      <c r="U93" s="15"/>
      <c r="V93" s="105"/>
    </row>
    <row r="94" spans="1:23" ht="15" customHeight="1" x14ac:dyDescent="0.2">
      <c r="B94" s="6"/>
      <c r="C94" s="6"/>
      <c r="D94" s="6"/>
      <c r="E94" s="6"/>
      <c r="F94" s="6"/>
      <c r="H94" s="72" t="s">
        <v>13</v>
      </c>
      <c r="I94" s="8"/>
      <c r="J94" s="8"/>
      <c r="K94" s="8"/>
      <c r="L94" s="8"/>
      <c r="M94" s="8"/>
      <c r="N94" s="8"/>
      <c r="O94" s="8"/>
      <c r="P94" s="8"/>
      <c r="Q94" s="109"/>
      <c r="R94" s="69"/>
      <c r="S94" s="14"/>
      <c r="T94" s="14"/>
      <c r="U94" s="18"/>
      <c r="V94" s="103"/>
    </row>
    <row r="95" spans="1:23" ht="3" customHeigh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T95" s="7"/>
      <c r="U95" s="15"/>
      <c r="V95" s="105"/>
    </row>
    <row r="96" spans="1:23" x14ac:dyDescent="0.2">
      <c r="A96" s="97"/>
      <c r="B96" s="97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8"/>
    </row>
    <row r="97" spans="1:22" x14ac:dyDescent="0.2">
      <c r="A97" s="97"/>
      <c r="B97" s="97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8"/>
    </row>
    <row r="98" spans="1:22" x14ac:dyDescent="0.2">
      <c r="A98" s="97"/>
      <c r="B98" s="97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8"/>
    </row>
    <row r="99" spans="1:22" x14ac:dyDescent="0.2">
      <c r="A99" s="97"/>
      <c r="B99" s="97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8"/>
    </row>
    <row r="100" spans="1:22" x14ac:dyDescent="0.2">
      <c r="A100" s="97"/>
      <c r="B100" s="97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8"/>
    </row>
    <row r="101" spans="1:22" x14ac:dyDescent="0.2">
      <c r="A101" s="97"/>
      <c r="B101" s="97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8"/>
    </row>
    <row r="102" spans="1:22" x14ac:dyDescent="0.2">
      <c r="A102" s="97"/>
      <c r="B102" s="97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8"/>
    </row>
    <row r="103" spans="1:22" x14ac:dyDescent="0.2">
      <c r="A103" s="97"/>
      <c r="B103" s="97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8"/>
    </row>
    <row r="104" spans="1:22" x14ac:dyDescent="0.2">
      <c r="A104" s="97"/>
      <c r="B104" s="97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8"/>
    </row>
    <row r="105" spans="1:22" x14ac:dyDescent="0.2">
      <c r="A105" s="97"/>
      <c r="B105" s="97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8"/>
    </row>
    <row r="106" spans="1:22" x14ac:dyDescent="0.2">
      <c r="A106" s="97"/>
      <c r="B106" s="97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8"/>
    </row>
    <row r="107" spans="1:22" x14ac:dyDescent="0.2">
      <c r="A107" s="97"/>
      <c r="B107" s="97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8"/>
    </row>
    <row r="108" spans="1:22" ht="33.6" customHeight="1" x14ac:dyDescent="0.2">
      <c r="A108" s="97"/>
      <c r="B108" s="97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8"/>
    </row>
    <row r="109" spans="1:22" x14ac:dyDescent="0.2">
      <c r="A109" s="97"/>
      <c r="B109" s="97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8"/>
    </row>
    <row r="110" spans="1:22" ht="13.15" customHeight="1" x14ac:dyDescent="0.2">
      <c r="A110" s="97"/>
      <c r="B110" s="97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8"/>
    </row>
    <row r="111" spans="1:22" ht="14.45" customHeight="1" x14ac:dyDescent="0.2">
      <c r="C111" s="4" t="s">
        <v>47</v>
      </c>
    </row>
    <row r="112" spans="1:22" ht="14.45" customHeight="1" thickBot="1" x14ac:dyDescent="0.25"/>
    <row r="113" spans="1:22" ht="17.25" customHeight="1" thickBot="1" x14ac:dyDescent="0.3">
      <c r="A113" s="112"/>
      <c r="B113" s="228" t="s">
        <v>49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4"/>
      <c r="V113" s="225"/>
    </row>
    <row r="114" spans="1:22" ht="17.25" customHeight="1" thickBot="1" x14ac:dyDescent="0.3">
      <c r="A114" s="226">
        <v>3</v>
      </c>
      <c r="B114" s="288" t="s">
        <v>61</v>
      </c>
      <c r="C114" s="289"/>
      <c r="D114" s="289"/>
      <c r="E114" s="289"/>
      <c r="F114" s="289"/>
      <c r="G114" s="289"/>
      <c r="H114" s="309" t="s">
        <v>62</v>
      </c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1"/>
    </row>
    <row r="115" spans="1:22" ht="17.25" customHeight="1" thickBot="1" x14ac:dyDescent="0.25">
      <c r="B115" s="285" t="s">
        <v>63</v>
      </c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7"/>
    </row>
    <row r="116" spans="1:22" s="4" customFormat="1" ht="14.25" customHeight="1" x14ac:dyDescent="0.25">
      <c r="A116" s="1"/>
      <c r="F116" s="19"/>
      <c r="K116" s="282"/>
      <c r="L116" s="283"/>
      <c r="M116" s="284"/>
      <c r="P116" s="19"/>
      <c r="S116" s="68"/>
      <c r="U116" s="5"/>
      <c r="V116" s="5"/>
    </row>
    <row r="117" spans="1:22" ht="6" customHeight="1" thickBot="1" x14ac:dyDescent="0.25"/>
    <row r="118" spans="1:22" ht="15.75" x14ac:dyDescent="0.2">
      <c r="A118" s="207" t="s">
        <v>25</v>
      </c>
      <c r="B118" s="61"/>
      <c r="C118" s="263"/>
      <c r="D118" s="264"/>
      <c r="E118" s="264" t="s">
        <v>35</v>
      </c>
      <c r="F118" s="264"/>
      <c r="G118" s="265"/>
      <c r="H118" s="265"/>
      <c r="I118" s="265"/>
      <c r="J118" s="265"/>
      <c r="K118" s="61"/>
      <c r="L118" s="61"/>
      <c r="M118" s="61"/>
      <c r="N118" s="61"/>
      <c r="O118" s="61"/>
      <c r="P118" s="62"/>
      <c r="Q118" s="60"/>
      <c r="R118" s="17"/>
      <c r="S118" s="7"/>
    </row>
    <row r="119" spans="1:22" ht="15.75" x14ac:dyDescent="0.2">
      <c r="A119" s="63" t="s">
        <v>21</v>
      </c>
      <c r="B119" s="64"/>
      <c r="C119" s="290" t="s">
        <v>62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2"/>
      <c r="Q119" s="60"/>
      <c r="R119" s="17"/>
      <c r="S119" s="7"/>
    </row>
    <row r="120" spans="1:22" ht="15" customHeight="1" thickBot="1" x14ac:dyDescent="0.25">
      <c r="A120" s="208" t="s">
        <v>0</v>
      </c>
      <c r="B120" s="65"/>
      <c r="C120" s="266">
        <v>200</v>
      </c>
      <c r="D120" s="267"/>
      <c r="E120" s="267"/>
      <c r="F120" s="66"/>
      <c r="G120" s="67" t="s">
        <v>1</v>
      </c>
      <c r="H120" s="66"/>
      <c r="I120" s="66"/>
      <c r="J120" s="66"/>
      <c r="K120" s="66"/>
      <c r="L120" s="66"/>
      <c r="M120" s="66"/>
      <c r="N120" s="66"/>
      <c r="O120" s="268">
        <v>2.5</v>
      </c>
      <c r="P120" s="269"/>
      <c r="Q120" s="60"/>
      <c r="R120" s="17"/>
      <c r="S120" s="7"/>
    </row>
    <row r="121" spans="1:22" ht="2.25" hidden="1" customHeight="1" x14ac:dyDescent="0.2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/>
      <c r="S121" s="12"/>
      <c r="T121" s="9"/>
      <c r="U121" s="13"/>
      <c r="V121" s="13"/>
    </row>
    <row r="122" spans="1:22" x14ac:dyDescent="0.2">
      <c r="A122" s="100" t="s">
        <v>20</v>
      </c>
      <c r="B122" s="270" t="s">
        <v>2</v>
      </c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2"/>
      <c r="S122" s="246" t="s">
        <v>3</v>
      </c>
      <c r="T122" s="246" t="s">
        <v>4</v>
      </c>
      <c r="U122" s="251" t="s">
        <v>30</v>
      </c>
      <c r="V122" s="237" t="s">
        <v>31</v>
      </c>
    </row>
    <row r="123" spans="1:22" ht="13.15" customHeight="1" x14ac:dyDescent="0.2">
      <c r="A123" s="101" t="s">
        <v>5</v>
      </c>
      <c r="B123" s="273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5"/>
      <c r="S123" s="247"/>
      <c r="T123" s="247"/>
      <c r="U123" s="252"/>
      <c r="V123" s="238"/>
    </row>
    <row r="124" spans="1:22" ht="15.75" x14ac:dyDescent="0.2">
      <c r="A124" s="209"/>
      <c r="B124" s="79" t="s">
        <v>6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  <c r="S124" s="21"/>
      <c r="T124" s="20"/>
      <c r="U124" s="22"/>
      <c r="V124" s="23"/>
    </row>
    <row r="125" spans="1:22" ht="28.9" customHeight="1" x14ac:dyDescent="0.2">
      <c r="A125" s="24" t="s">
        <v>7</v>
      </c>
      <c r="B125" s="239" t="s">
        <v>44</v>
      </c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1"/>
      <c r="S125" s="43" t="s">
        <v>22</v>
      </c>
      <c r="T125" s="52">
        <f>(C120*(O120+1))</f>
        <v>700</v>
      </c>
      <c r="U125" s="41"/>
      <c r="V125" s="42"/>
    </row>
    <row r="126" spans="1:22" ht="13.15" customHeight="1" x14ac:dyDescent="0.2">
      <c r="A126" s="25"/>
      <c r="B126" s="36">
        <f>C120</f>
        <v>200</v>
      </c>
      <c r="C126" s="37" t="s">
        <v>14</v>
      </c>
      <c r="D126" s="38" t="s">
        <v>15</v>
      </c>
      <c r="E126" s="39">
        <f>O120</f>
        <v>2.5</v>
      </c>
      <c r="F126" s="37" t="s">
        <v>16</v>
      </c>
      <c r="G126" s="39">
        <v>1</v>
      </c>
      <c r="H126" s="38" t="s">
        <v>17</v>
      </c>
      <c r="I126" s="38"/>
      <c r="J126" s="27"/>
      <c r="K126" s="27"/>
      <c r="L126" s="27"/>
      <c r="M126" s="27"/>
      <c r="N126" s="27"/>
      <c r="O126" s="27"/>
      <c r="P126" s="27"/>
      <c r="Q126" s="27"/>
      <c r="R126" s="26"/>
      <c r="S126" s="28"/>
      <c r="T126" s="29"/>
      <c r="U126" s="30"/>
      <c r="V126" s="31"/>
    </row>
    <row r="127" spans="1:22" ht="70.900000000000006" customHeight="1" x14ac:dyDescent="0.2">
      <c r="A127" s="32" t="s">
        <v>8</v>
      </c>
      <c r="B127" s="239" t="s">
        <v>45</v>
      </c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1"/>
      <c r="S127" s="43" t="s">
        <v>24</v>
      </c>
      <c r="T127" s="41">
        <f>(C120*(O120+1)*L128*1.3)+(E129*L129*1.3)</f>
        <v>273</v>
      </c>
      <c r="U127" s="41"/>
      <c r="V127" s="42"/>
    </row>
    <row r="128" spans="1:22" ht="14.45" customHeight="1" x14ac:dyDescent="0.2">
      <c r="A128" s="25"/>
      <c r="B128" s="36">
        <f>C120</f>
        <v>200</v>
      </c>
      <c r="C128" s="37" t="s">
        <v>14</v>
      </c>
      <c r="D128" s="38" t="s">
        <v>15</v>
      </c>
      <c r="E128" s="39">
        <f>O120</f>
        <v>2.5</v>
      </c>
      <c r="F128" s="37" t="s">
        <v>16</v>
      </c>
      <c r="G128" s="39">
        <v>1</v>
      </c>
      <c r="H128" s="38" t="s">
        <v>17</v>
      </c>
      <c r="I128" s="38"/>
      <c r="J128" s="83" t="s">
        <v>14</v>
      </c>
      <c r="K128" s="82" t="s">
        <v>15</v>
      </c>
      <c r="L128" s="216">
        <v>0.3</v>
      </c>
      <c r="M128" s="216" t="s">
        <v>14</v>
      </c>
      <c r="N128" s="217">
        <v>1.3</v>
      </c>
      <c r="O128" s="40" t="s">
        <v>18</v>
      </c>
      <c r="P128" s="34"/>
      <c r="Q128" s="33"/>
      <c r="R128" s="33"/>
      <c r="S128" s="35"/>
      <c r="T128" s="29"/>
      <c r="U128" s="30"/>
      <c r="V128" s="31"/>
    </row>
    <row r="129" spans="1:23" ht="0.75" customHeight="1" x14ac:dyDescent="0.2">
      <c r="A129" s="25"/>
      <c r="B129" s="278"/>
      <c r="C129" s="279"/>
      <c r="D129" s="210"/>
      <c r="E129" s="280"/>
      <c r="F129" s="280"/>
      <c r="G129" s="211"/>
      <c r="H129" s="54"/>
      <c r="I129" s="54"/>
      <c r="J129" s="212"/>
      <c r="K129" s="84"/>
      <c r="L129" s="85"/>
      <c r="M129" s="85"/>
      <c r="N129" s="87"/>
      <c r="O129" s="86"/>
      <c r="P129" s="33"/>
      <c r="Q129" s="33"/>
      <c r="R129" s="33"/>
      <c r="S129" s="55"/>
      <c r="T129" s="213"/>
      <c r="U129" s="57"/>
      <c r="V129" s="214"/>
    </row>
    <row r="130" spans="1:23" ht="15.75" x14ac:dyDescent="0.2">
      <c r="A130" s="44"/>
      <c r="B130" s="80" t="s">
        <v>19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6"/>
      <c r="S130" s="46"/>
      <c r="T130" s="47"/>
      <c r="U130" s="48"/>
      <c r="V130" s="49"/>
    </row>
    <row r="131" spans="1:23" ht="42" customHeight="1" x14ac:dyDescent="0.2">
      <c r="A131" s="32" t="s">
        <v>9</v>
      </c>
      <c r="B131" s="239" t="s">
        <v>46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4"/>
      <c r="S131" s="43" t="s">
        <v>22</v>
      </c>
      <c r="T131" s="52">
        <f>C120*O120+E133</f>
        <v>500</v>
      </c>
      <c r="U131" s="41"/>
      <c r="V131" s="42"/>
    </row>
    <row r="132" spans="1:23" ht="12.75" customHeight="1" x14ac:dyDescent="0.2">
      <c r="A132" s="25"/>
      <c r="B132" s="77">
        <f>C120</f>
        <v>200</v>
      </c>
      <c r="C132" s="78" t="s">
        <v>14</v>
      </c>
      <c r="D132" s="305">
        <f>O120</f>
        <v>2.5</v>
      </c>
      <c r="E132" s="30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28"/>
      <c r="T132" s="29"/>
      <c r="U132" s="30"/>
      <c r="V132" s="31"/>
    </row>
    <row r="133" spans="1:23" ht="15" hidden="1" customHeight="1" x14ac:dyDescent="0.2">
      <c r="A133" s="25"/>
      <c r="B133" s="276"/>
      <c r="C133" s="277"/>
      <c r="D133" s="210"/>
      <c r="E133" s="242"/>
      <c r="F133" s="243"/>
      <c r="G133" s="54"/>
      <c r="H133" s="54"/>
      <c r="I133" s="54"/>
      <c r="J133" s="33"/>
      <c r="K133" s="33"/>
      <c r="L133" s="33"/>
      <c r="M133" s="33"/>
      <c r="N133" s="33"/>
      <c r="O133" s="33"/>
      <c r="P133" s="33"/>
      <c r="Q133" s="33"/>
      <c r="R133" s="33"/>
      <c r="S133" s="55"/>
      <c r="T133" s="213"/>
      <c r="U133" s="57"/>
      <c r="V133" s="214"/>
    </row>
    <row r="134" spans="1:23" ht="13.15" customHeight="1" x14ac:dyDescent="0.2">
      <c r="A134" s="76"/>
      <c r="B134" s="81" t="s">
        <v>28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5"/>
    </row>
    <row r="135" spans="1:23" ht="57.6" customHeight="1" x14ac:dyDescent="0.2">
      <c r="A135" s="24" t="s">
        <v>10</v>
      </c>
      <c r="B135" s="258" t="s">
        <v>50</v>
      </c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60"/>
      <c r="S135" s="43" t="s">
        <v>23</v>
      </c>
      <c r="T135" s="52">
        <f>C120*2*F136</f>
        <v>16</v>
      </c>
      <c r="U135" s="41"/>
      <c r="V135" s="42"/>
    </row>
    <row r="136" spans="1:23" ht="11.25" customHeight="1" x14ac:dyDescent="0.2">
      <c r="A136" s="53"/>
      <c r="B136" s="50">
        <f>C120</f>
        <v>200</v>
      </c>
      <c r="C136" s="51" t="s">
        <v>14</v>
      </c>
      <c r="D136" s="59">
        <v>2</v>
      </c>
      <c r="E136" s="51" t="s">
        <v>14</v>
      </c>
      <c r="F136" s="244">
        <v>0.04</v>
      </c>
      <c r="G136" s="245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5"/>
      <c r="T136" s="56"/>
      <c r="U136" s="57"/>
      <c r="V136" s="58"/>
    </row>
    <row r="137" spans="1:23" ht="70.900000000000006" customHeight="1" x14ac:dyDescent="0.2">
      <c r="A137" s="24" t="s">
        <v>11</v>
      </c>
      <c r="B137" s="258" t="s">
        <v>55</v>
      </c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60"/>
      <c r="S137" s="43" t="s">
        <v>23</v>
      </c>
      <c r="T137" s="52">
        <f>B138*D138*F138</f>
        <v>80</v>
      </c>
      <c r="U137" s="41"/>
      <c r="V137" s="42"/>
    </row>
    <row r="138" spans="1:23" ht="12.75" customHeight="1" x14ac:dyDescent="0.2">
      <c r="A138" s="53"/>
      <c r="B138" s="50">
        <f>C120</f>
        <v>200</v>
      </c>
      <c r="C138" s="51" t="s">
        <v>14</v>
      </c>
      <c r="D138" s="59">
        <v>2</v>
      </c>
      <c r="E138" s="51" t="s">
        <v>14</v>
      </c>
      <c r="F138" s="244">
        <v>0.2</v>
      </c>
      <c r="G138" s="245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89"/>
      <c r="S138" s="90"/>
      <c r="T138" s="91"/>
      <c r="U138" s="92"/>
      <c r="V138" s="93"/>
    </row>
    <row r="139" spans="1:23" ht="78.75" customHeight="1" thickBot="1" x14ac:dyDescent="0.25">
      <c r="A139" s="88" t="s">
        <v>32</v>
      </c>
      <c r="B139" s="248" t="s">
        <v>51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50"/>
      <c r="S139" s="95" t="s">
        <v>33</v>
      </c>
      <c r="T139" s="215">
        <v>1</v>
      </c>
      <c r="U139" s="206"/>
      <c r="V139" s="94"/>
    </row>
    <row r="140" spans="1:23" ht="3" customHeight="1" x14ac:dyDescent="0.2">
      <c r="V140" s="3" t="s">
        <v>34</v>
      </c>
    </row>
    <row r="141" spans="1:23" ht="15" customHeight="1" x14ac:dyDescent="0.2">
      <c r="A141" s="73" t="s">
        <v>27</v>
      </c>
      <c r="H141" s="102" t="s">
        <v>12</v>
      </c>
      <c r="I141" s="8"/>
      <c r="J141" s="8"/>
      <c r="K141" s="8"/>
      <c r="L141" s="8"/>
      <c r="M141" s="8"/>
      <c r="N141" s="8"/>
      <c r="O141" s="8"/>
      <c r="P141" s="8"/>
      <c r="Q141" s="8"/>
      <c r="R141" s="69"/>
      <c r="S141" s="14"/>
      <c r="T141" s="14"/>
      <c r="U141" s="18"/>
      <c r="V141" s="103"/>
    </row>
    <row r="142" spans="1:23" ht="3" customHeight="1" x14ac:dyDescent="0.2">
      <c r="R142" s="104"/>
      <c r="S142" s="7"/>
      <c r="T142" s="7"/>
      <c r="U142" s="15"/>
      <c r="V142" s="105"/>
    </row>
    <row r="143" spans="1:23" ht="15" x14ac:dyDescent="0.2">
      <c r="B143" s="16"/>
      <c r="C143" s="16"/>
      <c r="D143" s="16"/>
      <c r="E143" s="16"/>
      <c r="F143" s="16"/>
      <c r="H143" s="102" t="s">
        <v>29</v>
      </c>
      <c r="I143" s="8"/>
      <c r="J143" s="70"/>
      <c r="K143" s="8"/>
      <c r="L143" s="70"/>
      <c r="M143" s="70"/>
      <c r="N143" s="70"/>
      <c r="O143" s="70"/>
      <c r="P143" s="8"/>
      <c r="Q143" s="106"/>
      <c r="R143" s="69"/>
      <c r="S143" s="14"/>
      <c r="T143" s="14"/>
      <c r="U143" s="18"/>
      <c r="V143" s="103"/>
      <c r="W143" s="203"/>
    </row>
    <row r="144" spans="1:23" ht="3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6"/>
      <c r="Q144" s="104"/>
      <c r="R144" s="104"/>
      <c r="S144" s="7"/>
      <c r="T144" s="7"/>
      <c r="U144" s="15"/>
      <c r="V144" s="105"/>
    </row>
    <row r="145" spans="2:22" ht="15" x14ac:dyDescent="0.2">
      <c r="B145" s="16"/>
      <c r="C145" s="16"/>
      <c r="D145" s="16"/>
      <c r="E145" s="16"/>
      <c r="F145" s="16"/>
      <c r="H145" s="107" t="s">
        <v>26</v>
      </c>
      <c r="I145" s="8"/>
      <c r="J145" s="70"/>
      <c r="K145" s="8"/>
      <c r="L145" s="8"/>
      <c r="M145" s="70"/>
      <c r="N145" s="70"/>
      <c r="O145" s="70"/>
      <c r="P145" s="8"/>
      <c r="Q145" s="106"/>
      <c r="R145" s="69"/>
      <c r="S145" s="14"/>
      <c r="T145" s="14"/>
      <c r="U145" s="18"/>
      <c r="V145" s="103"/>
    </row>
    <row r="146" spans="2:22" ht="3.7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08"/>
      <c r="R146" s="6"/>
      <c r="T146" s="7"/>
      <c r="U146" s="15"/>
      <c r="V146" s="105"/>
    </row>
    <row r="147" spans="2:22" ht="15" customHeight="1" x14ac:dyDescent="0.2">
      <c r="B147" s="6"/>
      <c r="C147" s="6"/>
      <c r="D147" s="6"/>
      <c r="E147" s="6"/>
      <c r="F147" s="6"/>
      <c r="H147" s="72" t="s">
        <v>13</v>
      </c>
      <c r="I147" s="8"/>
      <c r="J147" s="8"/>
      <c r="K147" s="8"/>
      <c r="L147" s="8"/>
      <c r="M147" s="8"/>
      <c r="N147" s="8"/>
      <c r="O147" s="8"/>
      <c r="P147" s="8"/>
      <c r="Q147" s="109"/>
      <c r="R147" s="69"/>
      <c r="S147" s="14"/>
      <c r="T147" s="14"/>
      <c r="U147" s="18"/>
      <c r="V147" s="103"/>
    </row>
    <row r="148" spans="2:22" ht="3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T148" s="7"/>
      <c r="U148" s="15"/>
      <c r="V148" s="105"/>
    </row>
    <row r="149" spans="2:22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T149" s="7"/>
      <c r="U149" s="15"/>
      <c r="V149" s="105"/>
    </row>
    <row r="150" spans="2:22" ht="3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T150" s="7"/>
      <c r="U150" s="15"/>
      <c r="V150" s="105"/>
    </row>
    <row r="151" spans="2:22" ht="3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T151" s="7"/>
      <c r="U151" s="15"/>
      <c r="V151" s="105"/>
    </row>
    <row r="152" spans="2:22" ht="3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T152" s="7"/>
      <c r="U152" s="15"/>
      <c r="V152" s="105"/>
    </row>
    <row r="153" spans="2:22" ht="3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T153" s="7"/>
      <c r="U153" s="15"/>
      <c r="V153" s="105"/>
    </row>
    <row r="154" spans="2:22" ht="3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T154" s="7"/>
      <c r="U154" s="15"/>
      <c r="V154" s="105"/>
    </row>
    <row r="155" spans="2:22" ht="16.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T155" s="7"/>
      <c r="U155" s="15"/>
      <c r="V155" s="105"/>
    </row>
    <row r="156" spans="2:22" ht="16.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T156" s="7"/>
      <c r="U156" s="15"/>
      <c r="V156" s="105"/>
    </row>
    <row r="157" spans="2:22" ht="51.6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T157" s="7"/>
      <c r="U157" s="15"/>
      <c r="V157" s="105"/>
    </row>
    <row r="158" spans="2:22" ht="109.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T158" s="7"/>
      <c r="U158" s="15"/>
      <c r="V158" s="105"/>
    </row>
    <row r="159" spans="2:22" ht="14.45" customHeight="1" x14ac:dyDescent="0.2">
      <c r="S159" s="4"/>
    </row>
    <row r="160" spans="2:22" ht="14.45" customHeight="1" thickBot="1" x14ac:dyDescent="0.25"/>
    <row r="161" spans="1:22" ht="17.25" customHeight="1" thickBot="1" x14ac:dyDescent="0.3">
      <c r="A161" s="112"/>
      <c r="B161" s="228" t="s">
        <v>49</v>
      </c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4"/>
      <c r="V161" s="225"/>
    </row>
    <row r="162" spans="1:22" ht="17.25" customHeight="1" thickBot="1" x14ac:dyDescent="0.3">
      <c r="A162" s="226">
        <v>4</v>
      </c>
      <c r="B162" s="288" t="s">
        <v>53</v>
      </c>
      <c r="C162" s="289"/>
      <c r="D162" s="289"/>
      <c r="E162" s="289"/>
      <c r="F162" s="289"/>
      <c r="G162" s="289"/>
      <c r="H162" s="309" t="s">
        <v>64</v>
      </c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1"/>
    </row>
    <row r="163" spans="1:22" ht="17.25" customHeight="1" thickBot="1" x14ac:dyDescent="0.25">
      <c r="B163" s="285" t="s">
        <v>65</v>
      </c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7"/>
    </row>
    <row r="164" spans="1:22" s="4" customFormat="1" ht="14.25" customHeight="1" x14ac:dyDescent="0.25">
      <c r="A164" s="1"/>
      <c r="F164" s="19"/>
      <c r="K164" s="282"/>
      <c r="L164" s="283"/>
      <c r="M164" s="284"/>
      <c r="P164" s="19"/>
      <c r="S164" s="68"/>
      <c r="U164" s="5"/>
      <c r="V164" s="5"/>
    </row>
    <row r="165" spans="1:22" ht="6" customHeight="1" thickBot="1" x14ac:dyDescent="0.25"/>
    <row r="166" spans="1:22" ht="15.75" x14ac:dyDescent="0.2">
      <c r="A166" s="207" t="s">
        <v>25</v>
      </c>
      <c r="B166" s="61"/>
      <c r="C166" s="263"/>
      <c r="D166" s="264"/>
      <c r="E166" s="264" t="s">
        <v>35</v>
      </c>
      <c r="F166" s="264"/>
      <c r="G166" s="265"/>
      <c r="H166" s="265"/>
      <c r="I166" s="265"/>
      <c r="J166" s="265"/>
      <c r="K166" s="61"/>
      <c r="L166" s="61"/>
      <c r="M166" s="61"/>
      <c r="N166" s="61"/>
      <c r="O166" s="61"/>
      <c r="P166" s="62"/>
      <c r="Q166" s="60"/>
      <c r="R166" s="17"/>
      <c r="S166" s="7"/>
    </row>
    <row r="167" spans="1:22" ht="15.75" x14ac:dyDescent="0.2">
      <c r="A167" s="63" t="s">
        <v>21</v>
      </c>
      <c r="B167" s="64"/>
      <c r="C167" s="290" t="s">
        <v>64</v>
      </c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2"/>
      <c r="Q167" s="60"/>
      <c r="R167" s="17"/>
      <c r="S167" s="7"/>
    </row>
    <row r="168" spans="1:22" ht="15" customHeight="1" thickBot="1" x14ac:dyDescent="0.25">
      <c r="A168" s="208" t="s">
        <v>0</v>
      </c>
      <c r="B168" s="65"/>
      <c r="C168" s="266">
        <v>70</v>
      </c>
      <c r="D168" s="267"/>
      <c r="E168" s="267"/>
      <c r="F168" s="66"/>
      <c r="G168" s="67" t="s">
        <v>1</v>
      </c>
      <c r="H168" s="66"/>
      <c r="I168" s="66"/>
      <c r="J168" s="66"/>
      <c r="K168" s="66"/>
      <c r="L168" s="66"/>
      <c r="M168" s="66"/>
      <c r="N168" s="66"/>
      <c r="O168" s="268">
        <v>2.5</v>
      </c>
      <c r="P168" s="269"/>
      <c r="Q168" s="60"/>
      <c r="R168" s="17"/>
      <c r="S168" s="7"/>
    </row>
    <row r="169" spans="1:22" ht="2.25" hidden="1" customHeight="1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1"/>
      <c r="S169" s="12"/>
      <c r="T169" s="9"/>
      <c r="U169" s="13"/>
      <c r="V169" s="13"/>
    </row>
    <row r="170" spans="1:22" x14ac:dyDescent="0.2">
      <c r="A170" s="100" t="s">
        <v>20</v>
      </c>
      <c r="B170" s="270" t="s">
        <v>2</v>
      </c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2"/>
      <c r="S170" s="246" t="s">
        <v>3</v>
      </c>
      <c r="T170" s="246" t="s">
        <v>4</v>
      </c>
      <c r="U170" s="251" t="s">
        <v>30</v>
      </c>
      <c r="V170" s="237" t="s">
        <v>31</v>
      </c>
    </row>
    <row r="171" spans="1:22" ht="13.15" customHeight="1" x14ac:dyDescent="0.2">
      <c r="A171" s="101" t="s">
        <v>5</v>
      </c>
      <c r="B171" s="273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5"/>
      <c r="S171" s="247"/>
      <c r="T171" s="247"/>
      <c r="U171" s="252"/>
      <c r="V171" s="238"/>
    </row>
    <row r="172" spans="1:22" ht="15.75" x14ac:dyDescent="0.2">
      <c r="A172" s="209"/>
      <c r="B172" s="79" t="s">
        <v>6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1"/>
      <c r="S172" s="21"/>
      <c r="T172" s="20"/>
      <c r="U172" s="22"/>
      <c r="V172" s="23"/>
    </row>
    <row r="173" spans="1:22" ht="28.9" customHeight="1" x14ac:dyDescent="0.2">
      <c r="A173" s="24" t="s">
        <v>7</v>
      </c>
      <c r="B173" s="239" t="s">
        <v>44</v>
      </c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1"/>
      <c r="S173" s="43" t="s">
        <v>22</v>
      </c>
      <c r="T173" s="52">
        <f>(C168*(O168+1))</f>
        <v>245</v>
      </c>
      <c r="U173" s="41"/>
      <c r="V173" s="42"/>
    </row>
    <row r="174" spans="1:22" ht="13.15" customHeight="1" x14ac:dyDescent="0.2">
      <c r="A174" s="25"/>
      <c r="B174" s="36">
        <f>C168</f>
        <v>70</v>
      </c>
      <c r="C174" s="37" t="s">
        <v>14</v>
      </c>
      <c r="D174" s="38" t="s">
        <v>15</v>
      </c>
      <c r="E174" s="39">
        <f>O168</f>
        <v>2.5</v>
      </c>
      <c r="F174" s="37" t="s">
        <v>16</v>
      </c>
      <c r="G174" s="39">
        <v>1</v>
      </c>
      <c r="H174" s="38" t="s">
        <v>17</v>
      </c>
      <c r="I174" s="38"/>
      <c r="J174" s="27"/>
      <c r="K174" s="27"/>
      <c r="L174" s="27"/>
      <c r="M174" s="27"/>
      <c r="N174" s="27"/>
      <c r="O174" s="27"/>
      <c r="P174" s="27"/>
      <c r="Q174" s="27"/>
      <c r="R174" s="26"/>
      <c r="S174" s="28"/>
      <c r="T174" s="29"/>
      <c r="U174" s="30"/>
      <c r="V174" s="31"/>
    </row>
    <row r="175" spans="1:22" ht="70.900000000000006" customHeight="1" x14ac:dyDescent="0.2">
      <c r="A175" s="32" t="s">
        <v>8</v>
      </c>
      <c r="B175" s="239" t="s">
        <v>45</v>
      </c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1"/>
      <c r="S175" s="43" t="s">
        <v>24</v>
      </c>
      <c r="T175" s="41">
        <f>(C168*(O168+1)*L176*1.3)+(E177*L177*1.3)</f>
        <v>95.55</v>
      </c>
      <c r="U175" s="41"/>
      <c r="V175" s="42"/>
    </row>
    <row r="176" spans="1:22" ht="14.45" customHeight="1" x14ac:dyDescent="0.2">
      <c r="A176" s="25"/>
      <c r="B176" s="36">
        <f>C168</f>
        <v>70</v>
      </c>
      <c r="C176" s="37" t="s">
        <v>14</v>
      </c>
      <c r="D176" s="38" t="s">
        <v>15</v>
      </c>
      <c r="E176" s="39">
        <f>O168</f>
        <v>2.5</v>
      </c>
      <c r="F176" s="37" t="s">
        <v>16</v>
      </c>
      <c r="G176" s="39">
        <v>1</v>
      </c>
      <c r="H176" s="38" t="s">
        <v>17</v>
      </c>
      <c r="I176" s="38"/>
      <c r="J176" s="83" t="s">
        <v>14</v>
      </c>
      <c r="K176" s="82" t="s">
        <v>15</v>
      </c>
      <c r="L176" s="216">
        <v>0.3</v>
      </c>
      <c r="M176" s="216" t="s">
        <v>14</v>
      </c>
      <c r="N176" s="217">
        <v>1.3</v>
      </c>
      <c r="O176" s="40" t="s">
        <v>18</v>
      </c>
      <c r="P176" s="34"/>
      <c r="Q176" s="33"/>
      <c r="R176" s="33"/>
      <c r="S176" s="35"/>
      <c r="T176" s="29"/>
      <c r="U176" s="30"/>
      <c r="V176" s="31"/>
    </row>
    <row r="177" spans="1:23" ht="0.75" customHeight="1" x14ac:dyDescent="0.2">
      <c r="A177" s="25"/>
      <c r="B177" s="278"/>
      <c r="C177" s="279"/>
      <c r="D177" s="210"/>
      <c r="E177" s="280"/>
      <c r="F177" s="280"/>
      <c r="G177" s="211"/>
      <c r="H177" s="54"/>
      <c r="I177" s="54"/>
      <c r="J177" s="212"/>
      <c r="K177" s="84"/>
      <c r="L177" s="85"/>
      <c r="M177" s="85"/>
      <c r="N177" s="87"/>
      <c r="O177" s="86"/>
      <c r="P177" s="33"/>
      <c r="Q177" s="33"/>
      <c r="R177" s="33"/>
      <c r="S177" s="55"/>
      <c r="T177" s="213"/>
      <c r="U177" s="57">
        <v>226.36</v>
      </c>
      <c r="V177" s="214"/>
    </row>
    <row r="178" spans="1:23" ht="15.75" x14ac:dyDescent="0.2">
      <c r="A178" s="44"/>
      <c r="B178" s="80" t="s">
        <v>19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6"/>
      <c r="S178" s="46"/>
      <c r="T178" s="47"/>
      <c r="U178" s="48"/>
      <c r="V178" s="49"/>
    </row>
    <row r="179" spans="1:23" ht="42" customHeight="1" x14ac:dyDescent="0.2">
      <c r="A179" s="32" t="s">
        <v>9</v>
      </c>
      <c r="B179" s="239" t="s">
        <v>46</v>
      </c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4"/>
      <c r="S179" s="43" t="s">
        <v>22</v>
      </c>
      <c r="T179" s="52">
        <f>C168*O168+E181</f>
        <v>175</v>
      </c>
      <c r="U179" s="41"/>
      <c r="V179" s="42"/>
    </row>
    <row r="180" spans="1:23" ht="12.75" customHeight="1" x14ac:dyDescent="0.2">
      <c r="A180" s="25"/>
      <c r="B180" s="77">
        <f>C168</f>
        <v>70</v>
      </c>
      <c r="C180" s="78" t="s">
        <v>14</v>
      </c>
      <c r="D180" s="305">
        <f>O168</f>
        <v>2.5</v>
      </c>
      <c r="E180" s="306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28"/>
      <c r="T180" s="29"/>
      <c r="U180" s="30"/>
      <c r="V180" s="31"/>
    </row>
    <row r="181" spans="1:23" ht="15" hidden="1" customHeight="1" x14ac:dyDescent="0.2">
      <c r="A181" s="25"/>
      <c r="B181" s="276"/>
      <c r="C181" s="277"/>
      <c r="D181" s="210"/>
      <c r="E181" s="242"/>
      <c r="F181" s="243"/>
      <c r="G181" s="54"/>
      <c r="H181" s="54"/>
      <c r="I181" s="54"/>
      <c r="J181" s="33"/>
      <c r="K181" s="33"/>
      <c r="L181" s="33"/>
      <c r="M181" s="33"/>
      <c r="N181" s="33"/>
      <c r="O181" s="33"/>
      <c r="P181" s="33"/>
      <c r="Q181" s="33"/>
      <c r="R181" s="33"/>
      <c r="S181" s="55"/>
      <c r="T181" s="213"/>
      <c r="U181" s="57"/>
      <c r="V181" s="214"/>
    </row>
    <row r="182" spans="1:23" ht="13.15" customHeight="1" x14ac:dyDescent="0.2">
      <c r="A182" s="76"/>
      <c r="B182" s="81" t="s">
        <v>28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5"/>
    </row>
    <row r="183" spans="1:23" ht="57.6" customHeight="1" x14ac:dyDescent="0.2">
      <c r="A183" s="24" t="s">
        <v>10</v>
      </c>
      <c r="B183" s="258" t="s">
        <v>50</v>
      </c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60"/>
      <c r="S183" s="43" t="s">
        <v>23</v>
      </c>
      <c r="T183" s="52">
        <f>C168*2*F184</f>
        <v>5.6000000000000005</v>
      </c>
      <c r="U183" s="41"/>
      <c r="V183" s="42"/>
    </row>
    <row r="184" spans="1:23" ht="11.25" customHeight="1" x14ac:dyDescent="0.2">
      <c r="A184" s="53"/>
      <c r="B184" s="50">
        <f>C168</f>
        <v>70</v>
      </c>
      <c r="C184" s="51" t="s">
        <v>14</v>
      </c>
      <c r="D184" s="59">
        <v>2</v>
      </c>
      <c r="E184" s="51" t="s">
        <v>14</v>
      </c>
      <c r="F184" s="244">
        <v>0.04</v>
      </c>
      <c r="G184" s="245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5"/>
      <c r="T184" s="56"/>
      <c r="U184" s="57"/>
      <c r="V184" s="58"/>
    </row>
    <row r="185" spans="1:23" ht="70.900000000000006" customHeight="1" x14ac:dyDescent="0.2">
      <c r="A185" s="24" t="s">
        <v>11</v>
      </c>
      <c r="B185" s="258" t="s">
        <v>55</v>
      </c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60"/>
      <c r="S185" s="43" t="s">
        <v>23</v>
      </c>
      <c r="T185" s="52">
        <f>B186*D186*F186</f>
        <v>28</v>
      </c>
      <c r="U185" s="41"/>
      <c r="V185" s="42"/>
    </row>
    <row r="186" spans="1:23" ht="12.75" customHeight="1" x14ac:dyDescent="0.2">
      <c r="A186" s="53"/>
      <c r="B186" s="50">
        <f>C168</f>
        <v>70</v>
      </c>
      <c r="C186" s="51" t="s">
        <v>14</v>
      </c>
      <c r="D186" s="59">
        <v>2</v>
      </c>
      <c r="E186" s="51" t="s">
        <v>14</v>
      </c>
      <c r="F186" s="244">
        <v>0.2</v>
      </c>
      <c r="G186" s="245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89"/>
      <c r="S186" s="90"/>
      <c r="T186" s="91"/>
      <c r="U186" s="92"/>
      <c r="V186" s="93"/>
    </row>
    <row r="187" spans="1:23" ht="78.75" customHeight="1" thickBot="1" x14ac:dyDescent="0.25">
      <c r="A187" s="88" t="s">
        <v>32</v>
      </c>
      <c r="B187" s="248" t="s">
        <v>51</v>
      </c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50"/>
      <c r="S187" s="95" t="s">
        <v>33</v>
      </c>
      <c r="T187" s="215">
        <v>1</v>
      </c>
      <c r="U187" s="206"/>
      <c r="V187" s="94"/>
    </row>
    <row r="188" spans="1:23" ht="3" customHeight="1" x14ac:dyDescent="0.2">
      <c r="V188" s="3" t="s">
        <v>34</v>
      </c>
    </row>
    <row r="189" spans="1:23" ht="15" customHeight="1" x14ac:dyDescent="0.2">
      <c r="A189" s="73" t="s">
        <v>27</v>
      </c>
      <c r="H189" s="102" t="s">
        <v>12</v>
      </c>
      <c r="I189" s="8"/>
      <c r="J189" s="8"/>
      <c r="K189" s="8"/>
      <c r="L189" s="8"/>
      <c r="M189" s="8"/>
      <c r="N189" s="8"/>
      <c r="O189" s="8"/>
      <c r="P189" s="8"/>
      <c r="Q189" s="8"/>
      <c r="R189" s="69"/>
      <c r="S189" s="14"/>
      <c r="T189" s="14"/>
      <c r="U189" s="18"/>
      <c r="V189" s="103"/>
    </row>
    <row r="190" spans="1:23" ht="3" customHeight="1" x14ac:dyDescent="0.2">
      <c r="R190" s="104"/>
      <c r="S190" s="7"/>
      <c r="T190" s="7"/>
      <c r="U190" s="15"/>
      <c r="V190" s="105"/>
    </row>
    <row r="191" spans="1:23" ht="15" x14ac:dyDescent="0.2">
      <c r="B191" s="16"/>
      <c r="C191" s="16"/>
      <c r="D191" s="16"/>
      <c r="E191" s="16"/>
      <c r="F191" s="16"/>
      <c r="H191" s="102" t="s">
        <v>29</v>
      </c>
      <c r="I191" s="8"/>
      <c r="J191" s="70"/>
      <c r="K191" s="8"/>
      <c r="L191" s="70"/>
      <c r="M191" s="70"/>
      <c r="N191" s="70"/>
      <c r="O191" s="70"/>
      <c r="P191" s="8"/>
      <c r="Q191" s="106"/>
      <c r="R191" s="69"/>
      <c r="S191" s="14"/>
      <c r="T191" s="14"/>
      <c r="U191" s="18"/>
      <c r="V191" s="103"/>
      <c r="W191" s="203"/>
    </row>
    <row r="192" spans="1:23" ht="3" customHeigh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6"/>
      <c r="Q192" s="104"/>
      <c r="R192" s="104"/>
      <c r="S192" s="7"/>
      <c r="T192" s="7"/>
      <c r="U192" s="15"/>
      <c r="V192" s="105"/>
    </row>
    <row r="193" spans="1:22" ht="15" x14ac:dyDescent="0.2">
      <c r="B193" s="16"/>
      <c r="C193" s="16"/>
      <c r="D193" s="16"/>
      <c r="E193" s="16"/>
      <c r="F193" s="16"/>
      <c r="H193" s="107" t="s">
        <v>26</v>
      </c>
      <c r="I193" s="8"/>
      <c r="J193" s="70"/>
      <c r="K193" s="8"/>
      <c r="L193" s="8"/>
      <c r="M193" s="70"/>
      <c r="N193" s="70"/>
      <c r="O193" s="70"/>
      <c r="P193" s="8"/>
      <c r="Q193" s="106"/>
      <c r="R193" s="69"/>
      <c r="S193" s="14"/>
      <c r="T193" s="14"/>
      <c r="U193" s="18"/>
      <c r="V193" s="103"/>
    </row>
    <row r="194" spans="1:22" ht="3.75" customHeight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108"/>
      <c r="R194" s="6"/>
      <c r="T194" s="7"/>
      <c r="U194" s="15"/>
      <c r="V194" s="105"/>
    </row>
    <row r="195" spans="1:22" ht="15" customHeight="1" x14ac:dyDescent="0.2">
      <c r="B195" s="6"/>
      <c r="C195" s="6"/>
      <c r="D195" s="6"/>
      <c r="E195" s="6"/>
      <c r="F195" s="6"/>
      <c r="H195" s="72" t="s">
        <v>13</v>
      </c>
      <c r="I195" s="8"/>
      <c r="J195" s="8"/>
      <c r="K195" s="8"/>
      <c r="L195" s="8"/>
      <c r="M195" s="8"/>
      <c r="N195" s="8"/>
      <c r="O195" s="8"/>
      <c r="P195" s="8"/>
      <c r="Q195" s="109"/>
      <c r="R195" s="69"/>
      <c r="S195" s="14"/>
      <c r="T195" s="14"/>
      <c r="U195" s="18"/>
      <c r="V195" s="103"/>
    </row>
    <row r="196" spans="1:22" ht="3" customHeight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T196" s="7"/>
      <c r="U196" s="15"/>
      <c r="V196" s="105"/>
    </row>
    <row r="197" spans="1:22" ht="3" customHeight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T197" s="7"/>
      <c r="U197" s="15"/>
      <c r="V197" s="105"/>
    </row>
    <row r="198" spans="1:22" ht="3" customHeight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T198" s="7"/>
      <c r="U198" s="15"/>
      <c r="V198" s="105"/>
    </row>
    <row r="199" spans="1:22" ht="15" x14ac:dyDescent="0.2">
      <c r="S199" s="4"/>
    </row>
    <row r="200" spans="1:22" ht="15" x14ac:dyDescent="0.2">
      <c r="S200" s="4"/>
    </row>
    <row r="201" spans="1:22" ht="15" x14ac:dyDescent="0.2">
      <c r="S201" s="4"/>
    </row>
    <row r="202" spans="1:22" ht="15" x14ac:dyDescent="0.2">
      <c r="S202" s="4"/>
    </row>
    <row r="203" spans="1:22" ht="15" x14ac:dyDescent="0.2">
      <c r="S203" s="4"/>
    </row>
    <row r="204" spans="1:22" ht="15" x14ac:dyDescent="0.2">
      <c r="S204" s="4"/>
    </row>
    <row r="205" spans="1:22" x14ac:dyDescent="0.2">
      <c r="A205" s="97"/>
      <c r="B205" s="97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8"/>
    </row>
    <row r="206" spans="1:22" x14ac:dyDescent="0.2">
      <c r="A206" s="97"/>
      <c r="B206" s="97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8"/>
    </row>
    <row r="207" spans="1:22" ht="15" x14ac:dyDescent="0.2">
      <c r="A207" s="4"/>
      <c r="T207" s="4"/>
    </row>
    <row r="208" spans="1:22" ht="27.6" customHeight="1" x14ac:dyDescent="0.2">
      <c r="A208" s="97"/>
      <c r="B208" s="97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8"/>
    </row>
    <row r="209" spans="1:22" ht="43.9" customHeight="1" x14ac:dyDescent="0.2">
      <c r="A209" s="4"/>
      <c r="T209" s="4"/>
    </row>
    <row r="210" spans="1:22" x14ac:dyDescent="0.2">
      <c r="A210" s="97"/>
      <c r="B210" s="97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8"/>
    </row>
    <row r="211" spans="1:22" ht="14.45" customHeight="1" x14ac:dyDescent="0.2">
      <c r="A211" s="97"/>
      <c r="B211" s="97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8"/>
    </row>
    <row r="212" spans="1:22" ht="13.5" thickBot="1" x14ac:dyDescent="0.25">
      <c r="A212" s="97"/>
      <c r="B212" s="97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8"/>
    </row>
    <row r="213" spans="1:22" ht="18.75" thickBot="1" x14ac:dyDescent="0.3">
      <c r="B213" s="254" t="s">
        <v>38</v>
      </c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55"/>
      <c r="V213" s="111"/>
    </row>
    <row r="214" spans="1:22" ht="13.5" thickBot="1" x14ac:dyDescent="0.25">
      <c r="A214" s="97"/>
      <c r="B214" s="97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8"/>
    </row>
    <row r="215" spans="1:22" ht="16.5" thickBot="1" x14ac:dyDescent="0.3">
      <c r="A215" s="220">
        <v>1</v>
      </c>
      <c r="B215" s="256" t="str">
        <f>B4</f>
        <v>Gornja Rijeka</v>
      </c>
      <c r="C215" s="253"/>
      <c r="D215" s="253"/>
      <c r="E215" s="253"/>
      <c r="F215" s="253"/>
      <c r="G215" s="253"/>
      <c r="H215" s="253"/>
      <c r="I215" s="253"/>
      <c r="J215" s="253"/>
      <c r="K215" s="257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8"/>
    </row>
    <row r="216" spans="1:22" ht="15.75" x14ac:dyDescent="0.25">
      <c r="A216" s="220"/>
      <c r="B216" s="6"/>
      <c r="C216" s="6"/>
      <c r="D216" s="6"/>
      <c r="E216" s="6"/>
      <c r="F216" s="6"/>
      <c r="H216" s="204" t="s">
        <v>13</v>
      </c>
      <c r="I216" s="205"/>
      <c r="J216" s="205"/>
      <c r="K216" s="205"/>
      <c r="L216" s="8"/>
      <c r="M216" s="8"/>
      <c r="N216" s="8"/>
      <c r="O216" s="8"/>
      <c r="P216" s="8"/>
      <c r="Q216" s="109"/>
      <c r="R216" s="69"/>
      <c r="S216" s="123"/>
      <c r="T216" s="123"/>
      <c r="U216" s="124"/>
      <c r="V216" s="103"/>
    </row>
    <row r="217" spans="1:22" ht="15.75" x14ac:dyDescent="0.25">
      <c r="A217" s="220"/>
      <c r="B217" s="6"/>
      <c r="C217" s="6"/>
      <c r="D217" s="6"/>
      <c r="E217" s="6"/>
      <c r="F217" s="6"/>
      <c r="H217" s="261" t="s">
        <v>42</v>
      </c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123"/>
      <c r="U217" s="124"/>
      <c r="V217" s="103"/>
    </row>
    <row r="218" spans="1:22" ht="15.75" x14ac:dyDescent="0.25">
      <c r="A218" s="221"/>
      <c r="B218" s="6"/>
      <c r="C218" s="6"/>
      <c r="D218" s="6"/>
      <c r="E218" s="6"/>
      <c r="F218" s="6"/>
      <c r="G218" s="125"/>
      <c r="H218" s="261" t="s">
        <v>43</v>
      </c>
      <c r="I218" s="262"/>
      <c r="J218" s="262"/>
      <c r="K218" s="262"/>
      <c r="L218" s="262"/>
      <c r="M218" s="262"/>
      <c r="N218" s="262"/>
      <c r="O218" s="262"/>
      <c r="P218" s="262"/>
      <c r="Q218" s="71"/>
      <c r="R218" s="69"/>
      <c r="S218" s="123"/>
      <c r="T218" s="123"/>
      <c r="U218" s="124"/>
      <c r="V218" s="110"/>
    </row>
    <row r="219" spans="1:22" ht="15.75" thickBot="1" x14ac:dyDescent="0.3">
      <c r="A219" s="220"/>
      <c r="B219" s="97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8"/>
    </row>
    <row r="220" spans="1:22" ht="16.5" thickBot="1" x14ac:dyDescent="0.3">
      <c r="A220" s="220">
        <v>2</v>
      </c>
      <c r="B220" s="256" t="str">
        <f>B61</f>
        <v>Gornja Rijeka</v>
      </c>
      <c r="C220" s="253"/>
      <c r="D220" s="253"/>
      <c r="E220" s="253"/>
      <c r="F220" s="253"/>
      <c r="G220" s="253"/>
      <c r="H220" s="253"/>
      <c r="I220" s="253"/>
      <c r="J220" s="253"/>
      <c r="K220" s="257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8"/>
    </row>
    <row r="221" spans="1:22" ht="15.75" x14ac:dyDescent="0.25">
      <c r="A221" s="220"/>
      <c r="B221" s="6"/>
      <c r="C221" s="6"/>
      <c r="D221" s="6"/>
      <c r="E221" s="6"/>
      <c r="F221" s="6"/>
      <c r="H221" s="204" t="s">
        <v>13</v>
      </c>
      <c r="I221" s="205"/>
      <c r="J221" s="205"/>
      <c r="K221" s="205"/>
      <c r="L221" s="8"/>
      <c r="M221" s="8"/>
      <c r="N221" s="8"/>
      <c r="O221" s="8"/>
      <c r="P221" s="8"/>
      <c r="Q221" s="109"/>
      <c r="R221" s="69"/>
      <c r="S221" s="123"/>
      <c r="T221" s="123"/>
      <c r="U221" s="124"/>
      <c r="V221" s="103"/>
    </row>
    <row r="222" spans="1:22" ht="15.75" x14ac:dyDescent="0.25">
      <c r="A222" s="220"/>
      <c r="B222" s="6"/>
      <c r="C222" s="6"/>
      <c r="D222" s="6"/>
      <c r="E222" s="6"/>
      <c r="F222" s="6"/>
      <c r="H222" s="261" t="s">
        <v>42</v>
      </c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123"/>
      <c r="U222" s="124"/>
      <c r="V222" s="103"/>
    </row>
    <row r="223" spans="1:22" ht="15.75" x14ac:dyDescent="0.25">
      <c r="A223" s="221"/>
      <c r="B223" s="6"/>
      <c r="C223" s="6"/>
      <c r="D223" s="6"/>
      <c r="E223" s="6"/>
      <c r="F223" s="6"/>
      <c r="G223" s="125"/>
      <c r="H223" s="261" t="s">
        <v>43</v>
      </c>
      <c r="I223" s="262"/>
      <c r="J223" s="262"/>
      <c r="K223" s="262"/>
      <c r="L223" s="262"/>
      <c r="M223" s="262"/>
      <c r="N223" s="262"/>
      <c r="O223" s="262"/>
      <c r="P223" s="262"/>
      <c r="Q223" s="71"/>
      <c r="R223" s="69"/>
      <c r="S223" s="123"/>
      <c r="T223" s="123"/>
      <c r="U223" s="124"/>
      <c r="V223" s="110"/>
    </row>
    <row r="224" spans="1:22" ht="15.75" thickBot="1" x14ac:dyDescent="0.3">
      <c r="A224" s="220"/>
      <c r="B224" s="97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8"/>
    </row>
    <row r="225" spans="1:25" ht="16.5" thickBot="1" x14ac:dyDescent="0.3">
      <c r="A225" s="220">
        <v>3</v>
      </c>
      <c r="B225" s="256" t="str">
        <f>B114</f>
        <v>Vukšinec Riječki</v>
      </c>
      <c r="C225" s="253"/>
      <c r="D225" s="253"/>
      <c r="E225" s="253"/>
      <c r="F225" s="253"/>
      <c r="G225" s="253"/>
      <c r="H225" s="253"/>
      <c r="I225" s="253"/>
      <c r="J225" s="253"/>
      <c r="K225" s="257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8"/>
    </row>
    <row r="226" spans="1:25" ht="15.75" x14ac:dyDescent="0.25">
      <c r="A226" s="220"/>
      <c r="B226" s="6"/>
      <c r="C226" s="6"/>
      <c r="D226" s="6"/>
      <c r="E226" s="6"/>
      <c r="F226" s="6"/>
      <c r="H226" s="204" t="s">
        <v>13</v>
      </c>
      <c r="I226" s="205"/>
      <c r="J226" s="205"/>
      <c r="K226" s="205"/>
      <c r="L226" s="8"/>
      <c r="M226" s="8"/>
      <c r="N226" s="8"/>
      <c r="O226" s="8"/>
      <c r="P226" s="8"/>
      <c r="Q226" s="109"/>
      <c r="R226" s="69"/>
      <c r="S226" s="123"/>
      <c r="T226" s="123"/>
      <c r="U226" s="124"/>
      <c r="V226" s="103"/>
    </row>
    <row r="227" spans="1:25" ht="15.75" x14ac:dyDescent="0.25">
      <c r="A227" s="220"/>
      <c r="B227" s="6"/>
      <c r="C227" s="6"/>
      <c r="D227" s="6"/>
      <c r="E227" s="6"/>
      <c r="F227" s="6"/>
      <c r="H227" s="261" t="s">
        <v>42</v>
      </c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123"/>
      <c r="U227" s="124"/>
      <c r="V227" s="103"/>
    </row>
    <row r="228" spans="1:25" ht="15.75" x14ac:dyDescent="0.25">
      <c r="A228" s="221"/>
      <c r="B228" s="6"/>
      <c r="C228" s="6"/>
      <c r="D228" s="6"/>
      <c r="E228" s="6"/>
      <c r="F228" s="6"/>
      <c r="G228" s="125"/>
      <c r="H228" s="261" t="s">
        <v>43</v>
      </c>
      <c r="I228" s="262"/>
      <c r="J228" s="262"/>
      <c r="K228" s="262"/>
      <c r="L228" s="262"/>
      <c r="M228" s="262"/>
      <c r="N228" s="262"/>
      <c r="O228" s="262"/>
      <c r="P228" s="262"/>
      <c r="Q228" s="71"/>
      <c r="R228" s="69"/>
      <c r="S228" s="123"/>
      <c r="T228" s="123"/>
      <c r="U228" s="124"/>
      <c r="V228" s="110"/>
    </row>
    <row r="229" spans="1:25" ht="15" x14ac:dyDescent="0.25">
      <c r="A229" s="220"/>
      <c r="B229" s="97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8"/>
    </row>
    <row r="230" spans="1:25" ht="15.75" thickBot="1" x14ac:dyDescent="0.3">
      <c r="A230" s="220"/>
      <c r="B230" s="97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8"/>
    </row>
    <row r="231" spans="1:25" ht="16.5" thickBot="1" x14ac:dyDescent="0.3">
      <c r="A231" s="220">
        <v>4</v>
      </c>
      <c r="B231" s="256" t="str">
        <f>B162</f>
        <v>Pofuki</v>
      </c>
      <c r="C231" s="253"/>
      <c r="D231" s="253"/>
      <c r="E231" s="253"/>
      <c r="F231" s="253"/>
      <c r="G231" s="253"/>
      <c r="H231" s="253"/>
      <c r="I231" s="253"/>
      <c r="J231" s="253"/>
      <c r="K231" s="257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8"/>
    </row>
    <row r="232" spans="1:25" ht="15.75" x14ac:dyDescent="0.25">
      <c r="A232" s="220"/>
      <c r="B232" s="6"/>
      <c r="C232" s="6"/>
      <c r="D232" s="6"/>
      <c r="E232" s="6"/>
      <c r="F232" s="6"/>
      <c r="H232" s="204" t="s">
        <v>13</v>
      </c>
      <c r="I232" s="205"/>
      <c r="J232" s="205"/>
      <c r="K232" s="205"/>
      <c r="L232" s="8"/>
      <c r="M232" s="8"/>
      <c r="N232" s="8"/>
      <c r="O232" s="8"/>
      <c r="P232" s="8"/>
      <c r="Q232" s="109"/>
      <c r="R232" s="69"/>
      <c r="S232" s="123"/>
      <c r="T232" s="123"/>
      <c r="U232" s="124"/>
      <c r="V232" s="103"/>
    </row>
    <row r="233" spans="1:25" ht="15.75" x14ac:dyDescent="0.25">
      <c r="A233" s="220"/>
      <c r="B233" s="6"/>
      <c r="C233" s="6"/>
      <c r="D233" s="6"/>
      <c r="E233" s="6"/>
      <c r="F233" s="6"/>
      <c r="H233" s="261" t="s">
        <v>42</v>
      </c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123"/>
      <c r="U233" s="124"/>
      <c r="V233" s="103"/>
    </row>
    <row r="234" spans="1:25" ht="15.75" x14ac:dyDescent="0.25">
      <c r="A234" s="221"/>
      <c r="B234" s="6"/>
      <c r="C234" s="6"/>
      <c r="D234" s="6"/>
      <c r="E234" s="6"/>
      <c r="F234" s="6"/>
      <c r="G234" s="125"/>
      <c r="H234" s="261" t="s">
        <v>43</v>
      </c>
      <c r="I234" s="262"/>
      <c r="J234" s="262"/>
      <c r="K234" s="262"/>
      <c r="L234" s="262"/>
      <c r="M234" s="262"/>
      <c r="N234" s="262"/>
      <c r="O234" s="262"/>
      <c r="P234" s="262"/>
      <c r="Q234" s="71"/>
      <c r="R234" s="69"/>
      <c r="S234" s="123"/>
      <c r="T234" s="123"/>
      <c r="U234" s="124"/>
      <c r="V234" s="110"/>
    </row>
    <row r="235" spans="1:25" ht="15" x14ac:dyDescent="0.25">
      <c r="A235" s="220"/>
      <c r="B235" s="97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8"/>
    </row>
    <row r="236" spans="1:25" ht="16.5" thickBot="1" x14ac:dyDescent="0.3">
      <c r="A236" s="9"/>
      <c r="B236" s="10"/>
      <c r="C236" s="10"/>
      <c r="D236" s="10"/>
      <c r="E236" s="10"/>
      <c r="F236" s="10"/>
      <c r="G236" s="10"/>
      <c r="H236" s="126"/>
      <c r="I236" s="10"/>
      <c r="J236" s="10"/>
      <c r="K236" s="10"/>
      <c r="L236" s="10"/>
      <c r="M236" s="10"/>
      <c r="N236" s="10"/>
      <c r="O236" s="10"/>
      <c r="P236" s="10"/>
      <c r="Q236" s="127"/>
      <c r="R236" s="11"/>
      <c r="S236" s="9"/>
      <c r="T236" s="9"/>
      <c r="U236" s="13"/>
      <c r="V236" s="128"/>
    </row>
    <row r="237" spans="1:25" ht="16.5" thickBot="1" x14ac:dyDescent="0.3">
      <c r="A237" s="135"/>
      <c r="B237" s="253" t="s">
        <v>54</v>
      </c>
      <c r="C237" s="253"/>
      <c r="D237" s="253"/>
      <c r="E237" s="253"/>
      <c r="F237" s="253"/>
      <c r="G237" s="253"/>
      <c r="H237" s="253"/>
      <c r="I237" s="253"/>
      <c r="J237" s="253"/>
      <c r="K237" s="253"/>
      <c r="L237" s="129"/>
      <c r="M237" s="129"/>
      <c r="N237" s="129"/>
      <c r="O237" s="129"/>
      <c r="P237" s="129"/>
      <c r="Q237" s="129"/>
      <c r="R237" s="129"/>
      <c r="S237" s="129"/>
      <c r="T237" s="136"/>
      <c r="U237" s="233"/>
      <c r="V237" s="234"/>
      <c r="X237" s="281"/>
      <c r="Y237" s="232"/>
    </row>
    <row r="238" spans="1:25" ht="16.5" thickBot="1" x14ac:dyDescent="0.3">
      <c r="A238" s="135"/>
      <c r="B238" s="253" t="s">
        <v>48</v>
      </c>
      <c r="C238" s="253"/>
      <c r="D238" s="253"/>
      <c r="E238" s="253"/>
      <c r="F238" s="253"/>
      <c r="G238" s="253"/>
      <c r="H238" s="253"/>
      <c r="I238" s="253"/>
      <c r="J238" s="253"/>
      <c r="K238" s="253"/>
      <c r="L238" s="129"/>
      <c r="M238" s="129"/>
      <c r="N238" s="129"/>
      <c r="O238" s="129"/>
      <c r="P238" s="129"/>
      <c r="Q238" s="129"/>
      <c r="R238" s="129"/>
      <c r="S238" s="129"/>
      <c r="T238" s="136"/>
      <c r="U238" s="233"/>
      <c r="V238" s="234"/>
    </row>
    <row r="239" spans="1:25" ht="18.75" thickBot="1" x14ac:dyDescent="0.3">
      <c r="A239" s="130"/>
      <c r="B239" s="229" t="s">
        <v>56</v>
      </c>
      <c r="C239" s="230"/>
      <c r="D239" s="230"/>
      <c r="E239" s="230"/>
      <c r="F239" s="230"/>
      <c r="G239" s="230"/>
      <c r="H239" s="230"/>
      <c r="I239" s="230"/>
      <c r="J239" s="230"/>
      <c r="K239" s="230"/>
      <c r="L239" s="131"/>
      <c r="M239" s="131"/>
      <c r="N239" s="131"/>
      <c r="O239" s="131"/>
      <c r="P239" s="131"/>
      <c r="Q239" s="132"/>
      <c r="R239" s="133"/>
      <c r="S239" s="134"/>
      <c r="T239" s="134"/>
      <c r="U239" s="235"/>
      <c r="V239" s="236"/>
      <c r="W239" s="231"/>
      <c r="X239" s="232"/>
    </row>
    <row r="241" spans="1:20" ht="15" customHeight="1" x14ac:dyDescent="0.2">
      <c r="T241" s="312" t="s">
        <v>66</v>
      </c>
    </row>
    <row r="242" spans="1:20" ht="15" customHeight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17"/>
    </row>
    <row r="243" spans="1:20" ht="15" x14ac:dyDescent="0.2">
      <c r="A243" s="96"/>
      <c r="T243" s="4"/>
    </row>
    <row r="244" spans="1:20" ht="15" x14ac:dyDescent="0.2">
      <c r="S244" s="96"/>
    </row>
  </sheetData>
  <mergeCells count="129">
    <mergeCell ref="C167:P167"/>
    <mergeCell ref="C168:E168"/>
    <mergeCell ref="O168:P168"/>
    <mergeCell ref="S12:S13"/>
    <mergeCell ref="T12:T13"/>
    <mergeCell ref="U12:U13"/>
    <mergeCell ref="B5:R5"/>
    <mergeCell ref="V12:V13"/>
    <mergeCell ref="B27:R27"/>
    <mergeCell ref="F28:G28"/>
    <mergeCell ref="B61:G61"/>
    <mergeCell ref="B131:R131"/>
    <mergeCell ref="H114:T114"/>
    <mergeCell ref="C119:P119"/>
    <mergeCell ref="B115:T115"/>
    <mergeCell ref="B114:G114"/>
    <mergeCell ref="U69:U70"/>
    <mergeCell ref="T69:T70"/>
    <mergeCell ref="C66:P66"/>
    <mergeCell ref="B72:R72"/>
    <mergeCell ref="O67:P67"/>
    <mergeCell ref="H61:S61"/>
    <mergeCell ref="D79:E79"/>
    <mergeCell ref="B69:R70"/>
    <mergeCell ref="B80:C80"/>
    <mergeCell ref="E80:F80"/>
    <mergeCell ref="B82:R82"/>
    <mergeCell ref="V69:V70"/>
    <mergeCell ref="D132:E132"/>
    <mergeCell ref="B135:R135"/>
    <mergeCell ref="F136:G136"/>
    <mergeCell ref="B137:R137"/>
    <mergeCell ref="H227:S227"/>
    <mergeCell ref="B225:K225"/>
    <mergeCell ref="H223:P223"/>
    <mergeCell ref="H222:S222"/>
    <mergeCell ref="H217:S217"/>
    <mergeCell ref="B179:R179"/>
    <mergeCell ref="D180:E180"/>
    <mergeCell ref="B181:C181"/>
    <mergeCell ref="F85:G85"/>
    <mergeCell ref="B74:R74"/>
    <mergeCell ref="B76:C76"/>
    <mergeCell ref="E76:F76"/>
    <mergeCell ref="B78:R78"/>
    <mergeCell ref="F186:G186"/>
    <mergeCell ref="B187:R187"/>
    <mergeCell ref="B170:R171"/>
    <mergeCell ref="S170:S171"/>
    <mergeCell ref="T170:T171"/>
    <mergeCell ref="U170:U171"/>
    <mergeCell ref="B4:G4"/>
    <mergeCell ref="C9:P9"/>
    <mergeCell ref="O10:P10"/>
    <mergeCell ref="B21:R21"/>
    <mergeCell ref="B23:C23"/>
    <mergeCell ref="H4:R4"/>
    <mergeCell ref="B29:R29"/>
    <mergeCell ref="K6:M6"/>
    <mergeCell ref="C8:D8"/>
    <mergeCell ref="E8:J8"/>
    <mergeCell ref="B25:R25"/>
    <mergeCell ref="D22:E22"/>
    <mergeCell ref="B17:R17"/>
    <mergeCell ref="B19:C19"/>
    <mergeCell ref="E19:F19"/>
    <mergeCell ref="F26:G26"/>
    <mergeCell ref="B12:R13"/>
    <mergeCell ref="B15:R15"/>
    <mergeCell ref="C10:E10"/>
    <mergeCell ref="E23:F23"/>
    <mergeCell ref="F83:G83"/>
    <mergeCell ref="B84:R84"/>
    <mergeCell ref="S69:S70"/>
    <mergeCell ref="K63:M63"/>
    <mergeCell ref="C65:D65"/>
    <mergeCell ref="E65:J65"/>
    <mergeCell ref="C67:E67"/>
    <mergeCell ref="B62:S62"/>
    <mergeCell ref="K116:M116"/>
    <mergeCell ref="B86:R86"/>
    <mergeCell ref="C118:D118"/>
    <mergeCell ref="E118:J118"/>
    <mergeCell ref="C120:E120"/>
    <mergeCell ref="O120:P120"/>
    <mergeCell ref="B122:R123"/>
    <mergeCell ref="B133:C133"/>
    <mergeCell ref="B129:C129"/>
    <mergeCell ref="E129:F129"/>
    <mergeCell ref="X237:Y237"/>
    <mergeCell ref="B237:K237"/>
    <mergeCell ref="H234:P234"/>
    <mergeCell ref="U237:V237"/>
    <mergeCell ref="B231:K231"/>
    <mergeCell ref="H233:S233"/>
    <mergeCell ref="V170:V171"/>
    <mergeCell ref="B173:R173"/>
    <mergeCell ref="B175:R175"/>
    <mergeCell ref="B177:C177"/>
    <mergeCell ref="E177:F177"/>
    <mergeCell ref="B162:G162"/>
    <mergeCell ref="H162:T162"/>
    <mergeCell ref="B163:T163"/>
    <mergeCell ref="K164:M164"/>
    <mergeCell ref="C166:D166"/>
    <mergeCell ref="B239:K239"/>
    <mergeCell ref="W239:X239"/>
    <mergeCell ref="U238:V238"/>
    <mergeCell ref="U239:V239"/>
    <mergeCell ref="V122:V123"/>
    <mergeCell ref="B125:R125"/>
    <mergeCell ref="B127:R127"/>
    <mergeCell ref="E133:F133"/>
    <mergeCell ref="F138:G138"/>
    <mergeCell ref="S122:S123"/>
    <mergeCell ref="B139:R139"/>
    <mergeCell ref="T122:T123"/>
    <mergeCell ref="U122:U123"/>
    <mergeCell ref="B238:K238"/>
    <mergeCell ref="B213:U213"/>
    <mergeCell ref="B215:K215"/>
    <mergeCell ref="E181:F181"/>
    <mergeCell ref="B183:R183"/>
    <mergeCell ref="F184:G184"/>
    <mergeCell ref="H228:P228"/>
    <mergeCell ref="B220:K220"/>
    <mergeCell ref="H218:P218"/>
    <mergeCell ref="B185:R185"/>
    <mergeCell ref="E166:J166"/>
  </mergeCells>
  <phoneticPr fontId="2" type="noConversion"/>
  <pageMargins left="0.78740157480314965" right="0.19685039370078741" top="0.27559055118110237" bottom="0.15748031496062992" header="0.23622047244094491" footer="0.15748031496062992"/>
  <pageSetup paperSize="9" scale="93" orientation="portrait" r:id="rId1"/>
  <headerFooter alignWithMargins="0">
    <oddHeader xml:space="preserve">&amp;L&amp;"Arial,Podebljano"&amp;12kašik d.o.o. Križevci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1 </vt:lpstr>
      <vt:lpstr>'TROŠKOVNIK 1 '!Podrucje_ispisa</vt:lpstr>
    </vt:vector>
  </TitlesOfParts>
  <Company>ŽUC-KRIŽEVCI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Andreja Bogdan</cp:lastModifiedBy>
  <cp:lastPrinted>2017-02-23T10:26:57Z</cp:lastPrinted>
  <dcterms:created xsi:type="dcterms:W3CDTF">2005-06-08T05:46:14Z</dcterms:created>
  <dcterms:modified xsi:type="dcterms:W3CDTF">2017-02-28T11:14:27Z</dcterms:modified>
</cp:coreProperties>
</file>