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TROŠKOVNIK 1 " sheetId="1" r:id="rId1"/>
    <sheet name="Naslovnica" sheetId="2" r:id="rId2"/>
  </sheets>
  <definedNames>
    <definedName name="_xlnm.Print_Area" localSheetId="1">'Naslovnica'!$A$1:$K$41</definedName>
    <definedName name="_xlnm.Print_Area" localSheetId="0">'TROŠKOVNIK 1 '!$A$1:$V$167</definedName>
  </definedNames>
  <calcPr fullCalcOnLoad="1"/>
</workbook>
</file>

<file path=xl/sharedStrings.xml><?xml version="1.0" encoding="utf-8"?>
<sst xmlns="http://schemas.openxmlformats.org/spreadsheetml/2006/main" count="151" uniqueCount="85">
  <si>
    <t xml:space="preserve">DUŽINA (m): </t>
  </si>
  <si>
    <t xml:space="preserve">ŠIRINA ASFALTA (m): </t>
  </si>
  <si>
    <t>OPIS RADA</t>
  </si>
  <si>
    <t>J.M.</t>
  </si>
  <si>
    <t>KOLIČINA</t>
  </si>
  <si>
    <t>BROJ</t>
  </si>
  <si>
    <t>1. IZRADA PODLOGE</t>
  </si>
  <si>
    <t>1.1.</t>
  </si>
  <si>
    <t>1.2.</t>
  </si>
  <si>
    <t>2.1.</t>
  </si>
  <si>
    <t>3.1.</t>
  </si>
  <si>
    <t>1. IZRADA PODLOGE:</t>
  </si>
  <si>
    <t>UKUPNO:</t>
  </si>
  <si>
    <t>x</t>
  </si>
  <si>
    <t>(</t>
  </si>
  <si>
    <t>+</t>
  </si>
  <si>
    <t>m )</t>
  </si>
  <si>
    <t>)</t>
  </si>
  <si>
    <t>2. ASFALTERSKI RADOVI</t>
  </si>
  <si>
    <t>REDNI</t>
  </si>
  <si>
    <t>DIONICA:</t>
  </si>
  <si>
    <r>
      <t>m</t>
    </r>
    <r>
      <rPr>
        <vertAlign val="superscript"/>
        <sz val="10"/>
        <rFont val="Arial"/>
        <family val="2"/>
      </rPr>
      <t>3</t>
    </r>
  </si>
  <si>
    <t>CESTA:</t>
  </si>
  <si>
    <t>REKAPITULACIJA:</t>
  </si>
  <si>
    <t>2. ASFALTERSKI RADOVI:</t>
  </si>
  <si>
    <t>JEDINIČNA CIJENA</t>
  </si>
  <si>
    <t>VRIJEDNOST RADA</t>
  </si>
  <si>
    <t xml:space="preserve">  </t>
  </si>
  <si>
    <t>OPĆENITO</t>
  </si>
  <si>
    <t xml:space="preserve"> - Istima se ne utječe na širinu postojeće trase, niveletu, infrastrukturu, a zahvat se odvija u postojećem koridoru postojeće prometnice.</t>
  </si>
  <si>
    <t>nerazvrstana</t>
  </si>
  <si>
    <t xml:space="preserve"> - Postojeća prometna signalizacije ostaje prema postojećem, te nije predmet ovog troškovnika.</t>
  </si>
  <si>
    <t xml:space="preserve"> - Projekat regulacije prometa ze vrijeme izvođenja radova i elaborat zaštite na radu dužan je osigurati Izvoditelja radova, te na iste ishoditi suglasnost nadležnih službi.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</si>
  <si>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</si>
  <si>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</si>
  <si>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SVEUKUPNA  REKAPITULACIJA :</t>
  </si>
  <si>
    <r>
      <t>Strojno izravnanje i profiliranje postojećeg kolnika i bankina grejderom.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isprofiliranog kolnika.</t>
    </r>
  </si>
  <si>
    <r>
      <t>Nabava, doprema i ugradnja kvalitetnog kamenog materijala za izradu tamponskog sloja  debljine 30 cm u zbijenom stanju. Sabijanje istog do postizanja modula stišljivosti Ms=80 MN/m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mjereno kružnom pločom Ф30 cm. Rezultate mjerenja dostaviti investitoru.                                                                                    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kamenog materijala u rasutom stanju.</t>
    </r>
  </si>
  <si>
    <r>
      <t>Dobava, prijevoz i strojna ugradnja asfaltne mase BNHS 0-16 mm u sloju debljine 6 cm u uvaljanom stanju.                                                 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ugrađene asfaltne mase.</t>
    </r>
  </si>
  <si>
    <t>PDV: 25%</t>
  </si>
  <si>
    <t>SVEUKUPNO: kN</t>
  </si>
  <si>
    <t>PDV 25%</t>
  </si>
  <si>
    <t xml:space="preserve"> - Svi radovi obuhvaćeni izvedbenim troškovnikom odnose se na modernizaciju postojećih cesta i njenih postojećih elemenata, tj. odnosi se na radove izvanrednog održavanja.</t>
  </si>
  <si>
    <t>TROŠKOVNIK RADOVA NA MODERNIZACIJI POSTOJEĆE CESTE</t>
  </si>
  <si>
    <t xml:space="preserve"> - Stavka 3.2. odnosi se na sanaciju cestovnih jaraka prema opisu, ili uređenje nasipa i pokosa.</t>
  </si>
  <si>
    <r>
      <t>Sanacija postojećih bankina kamenim materijalom sa prosječno  0,04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/m' bankine. Rad obuhvaća nabavu i dovoz miješanog kamenog materijala, te razastiranje, profiliranje i zbijanje materijala. 
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miješanog kamenog materijala.</t>
    </r>
  </si>
  <si>
    <t>INVESTITOR:</t>
  </si>
  <si>
    <t>OPĆINA GORNJA RIJEKA</t>
  </si>
  <si>
    <t xml:space="preserve">Trg Sidonije Rubido Erdody 3,Gornja Rijeka </t>
  </si>
  <si>
    <t>PROJEKAT:</t>
  </si>
  <si>
    <t xml:space="preserve">TROŠKOVNIK RADOVA NA </t>
  </si>
  <si>
    <t>IZRADIO:</t>
  </si>
  <si>
    <t>MARKO KAŠIK</t>
  </si>
  <si>
    <t>dipl. ing. građ.</t>
  </si>
  <si>
    <t>KRIŽEVCI:</t>
  </si>
  <si>
    <t>BROJ:</t>
  </si>
  <si>
    <t>DIREKTOR:</t>
  </si>
  <si>
    <t>MARKO  KAŠIK</t>
  </si>
  <si>
    <t>1</t>
  </si>
  <si>
    <t>3. RADOVI NA BANKINI</t>
  </si>
  <si>
    <t>3. RADOVI NA BANKINI:</t>
  </si>
  <si>
    <t xml:space="preserve"> - Ostalo prema važećim zakonima i propisima.</t>
  </si>
  <si>
    <t xml:space="preserve"> - Sve sanacije propusta izvode se od bet.cjevi fi300-400 mm, duljine 4-5m, ukoliko nije drugačije naznačeno.</t>
  </si>
  <si>
    <t>PROJEKTANT:</t>
  </si>
  <si>
    <t>Marko Kašik dipl.ing.građ.</t>
  </si>
  <si>
    <t>Gornja Rijeka NC 67</t>
  </si>
  <si>
    <t>03/23</t>
  </si>
  <si>
    <t>32/23</t>
  </si>
  <si>
    <t>NC 67</t>
  </si>
  <si>
    <t>UKUPNO €</t>
  </si>
  <si>
    <t>SVEUKUPNO €</t>
  </si>
  <si>
    <t>U Križevcima, 15.03.2023.</t>
  </si>
  <si>
    <t>GRAĐEVINA:</t>
  </si>
  <si>
    <r>
      <t>MODERNIZACIJI</t>
    </r>
    <r>
      <rPr>
        <b/>
        <u val="single"/>
        <sz val="11"/>
        <rFont val="Arial"/>
        <family val="2"/>
      </rPr>
      <t xml:space="preserve"> POSTOJEĆIH</t>
    </r>
  </si>
  <si>
    <t>POSTOJEĆE</t>
  </si>
  <si>
    <t>NERAZVRSTANE CESTE</t>
  </si>
  <si>
    <t>2</t>
  </si>
  <si>
    <t>dio kčbr: 3167; ko Gornja Rijeka</t>
  </si>
  <si>
    <t>Gornja Rijeka NC 66</t>
  </si>
  <si>
    <t>dio kčbr: 3164; ko Gornja Rijeka</t>
  </si>
  <si>
    <t>Radnička ulica</t>
  </si>
  <si>
    <t>NC 66</t>
  </si>
  <si>
    <t>kčbr: 3164; ko Gornja Rijeka</t>
  </si>
  <si>
    <t>Put šerenge</t>
  </si>
  <si>
    <t>NERAZVRSTANIH  CESTA - DIO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</si>
</sst>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0.0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u val="single"/>
      <sz val="11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2" fillId="0" borderId="1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4" fontId="11" fillId="0" borderId="15" xfId="0" applyNumberFormat="1" applyFont="1" applyFill="1" applyBorder="1" applyAlignment="1">
      <alignment horizontal="left"/>
    </xf>
    <xf numFmtId="4" fontId="1" fillId="0" borderId="16" xfId="0" applyNumberFormat="1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" fontId="0" fillId="0" borderId="2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1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4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74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174" fontId="13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174" fontId="0" fillId="0" borderId="30" xfId="0" applyNumberFormat="1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 vertical="top"/>
    </xf>
    <xf numFmtId="3" fontId="0" fillId="0" borderId="42" xfId="0" applyNumberFormat="1" applyFont="1" applyFill="1" applyBorder="1" applyAlignment="1">
      <alignment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vertical="top" wrapText="1"/>
    </xf>
    <xf numFmtId="3" fontId="0" fillId="0" borderId="3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22" xfId="0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43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43" xfId="0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center"/>
    </xf>
    <xf numFmtId="0" fontId="3" fillId="0" borderId="42" xfId="0" applyFont="1" applyFill="1" applyBorder="1" applyAlignment="1">
      <alignment vertical="center"/>
    </xf>
    <xf numFmtId="0" fontId="0" fillId="0" borderId="3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3" fillId="0" borderId="22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1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46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2" fontId="0" fillId="0" borderId="30" xfId="0" applyNumberFormat="1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0" fillId="0" borderId="34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17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42" xfId="0" applyNumberFormat="1" applyFont="1" applyFill="1" applyBorder="1" applyAlignment="1">
      <alignment vertical="top"/>
    </xf>
    <xf numFmtId="0" fontId="0" fillId="0" borderId="30" xfId="0" applyFill="1" applyBorder="1" applyAlignment="1">
      <alignment vertical="top"/>
    </xf>
    <xf numFmtId="4" fontId="0" fillId="0" borderId="30" xfId="0" applyNumberFormat="1" applyFont="1" applyFill="1" applyBorder="1" applyAlignment="1">
      <alignment horizontal="left" vertical="top" wrapText="1"/>
    </xf>
    <xf numFmtId="4" fontId="0" fillId="0" borderId="30" xfId="0" applyNumberFormat="1" applyFill="1" applyBorder="1" applyAlignment="1">
      <alignment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" fontId="1" fillId="0" borderId="5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4" fontId="1" fillId="0" borderId="52" xfId="0" applyNumberFormat="1" applyFont="1" applyFill="1" applyBorder="1" applyAlignment="1">
      <alignment horizontal="center" vertical="center" wrapText="1" shrinkToFit="1"/>
    </xf>
    <xf numFmtId="0" fontId="1" fillId="0" borderId="40" xfId="0" applyFont="1" applyFill="1" applyBorder="1" applyAlignment="1">
      <alignment horizontal="center" vertical="center" wrapText="1" shrinkToFit="1"/>
    </xf>
    <xf numFmtId="0" fontId="0" fillId="0" borderId="53" xfId="0" applyFont="1" applyFill="1" applyBorder="1" applyAlignment="1">
      <alignment horizontal="center" wrapText="1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5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174" fontId="3" fillId="0" borderId="25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/>
    </xf>
    <xf numFmtId="4" fontId="0" fillId="0" borderId="11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4" fontId="0" fillId="0" borderId="0" xfId="0" applyNumberFormat="1" applyFill="1" applyAlignment="1">
      <alignment horizontal="center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12" fillId="0" borderId="17" xfId="0" applyNumberFormat="1" applyFont="1" applyFill="1" applyBorder="1" applyAlignment="1">
      <alignment horizontal="right" wrapText="1"/>
    </xf>
    <xf numFmtId="4" fontId="12" fillId="0" borderId="16" xfId="0" applyNumberFormat="1" applyFont="1" applyFill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right" wrapText="1"/>
    </xf>
    <xf numFmtId="4" fontId="12" fillId="0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right"/>
    </xf>
    <xf numFmtId="49" fontId="14" fillId="0" borderId="43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49" fontId="14" fillId="0" borderId="44" xfId="0" applyNumberFormat="1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2" fillId="0" borderId="61" xfId="0" applyNumberFormat="1" applyFont="1" applyBorder="1" applyAlignment="1">
      <alignment horizontal="left" wrapText="1"/>
    </xf>
    <xf numFmtId="0" fontId="12" fillId="0" borderId="26" xfId="0" applyNumberFormat="1" applyFont="1" applyBorder="1" applyAlignment="1">
      <alignment horizontal="left" wrapText="1"/>
    </xf>
    <xf numFmtId="0" fontId="12" fillId="0" borderId="62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49" fontId="14" fillId="0" borderId="43" xfId="0" applyNumberFormat="1" applyFont="1" applyBorder="1" applyAlignment="1">
      <alignment horizontal="left" wrapText="1"/>
    </xf>
    <xf numFmtId="49" fontId="14" fillId="0" borderId="44" xfId="0" applyNumberFormat="1" applyFont="1" applyBorder="1" applyAlignment="1">
      <alignment horizontal="left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stotak 2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</xdr:colOff>
      <xdr:row>158</xdr:row>
      <xdr:rowOff>114300</xdr:rowOff>
    </xdr:from>
    <xdr:to>
      <xdr:col>21</xdr:col>
      <xdr:colOff>657225</xdr:colOff>
      <xdr:row>166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45383">
          <a:off x="4152900" y="37947600"/>
          <a:ext cx="1924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28</xdr:row>
      <xdr:rowOff>161925</xdr:rowOff>
    </xdr:from>
    <xdr:to>
      <xdr:col>9</xdr:col>
      <xdr:colOff>590550</xdr:colOff>
      <xdr:row>39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61596">
          <a:off x="3257550" y="6562725"/>
          <a:ext cx="27717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3"/>
  <sheetViews>
    <sheetView tabSelected="1" view="pageBreakPreview" zoomScale="120" zoomScaleNormal="120" zoomScaleSheetLayoutView="120" workbookViewId="0" topLeftCell="A55">
      <selection activeCell="U65" sqref="U64:U116"/>
    </sheetView>
  </sheetViews>
  <sheetFormatPr defaultColWidth="9.140625" defaultRowHeight="12.75"/>
  <cols>
    <col min="1" max="1" width="4.57421875" style="1" customWidth="1"/>
    <col min="2" max="2" width="8.421875" style="0" customWidth="1"/>
    <col min="3" max="3" width="3.57421875" style="0" customWidth="1"/>
    <col min="4" max="4" width="2.57421875" style="0" customWidth="1"/>
    <col min="5" max="5" width="5.140625" style="0" customWidth="1"/>
    <col min="6" max="6" width="4.28125" style="0" customWidth="1"/>
    <col min="7" max="7" width="3.421875" style="0" customWidth="1"/>
    <col min="8" max="8" width="1.8515625" style="0" customWidth="1"/>
    <col min="9" max="9" width="1.28515625" style="0" customWidth="1"/>
    <col min="10" max="10" width="2.140625" style="0" customWidth="1"/>
    <col min="11" max="11" width="2.00390625" style="0" customWidth="1"/>
    <col min="12" max="12" width="4.421875" style="0" customWidth="1"/>
    <col min="13" max="13" width="1.7109375" style="0" customWidth="1"/>
    <col min="14" max="14" width="3.28125" style="0" customWidth="1"/>
    <col min="15" max="15" width="1.8515625" style="0" customWidth="1"/>
    <col min="16" max="16" width="5.140625" style="0" customWidth="1"/>
    <col min="17" max="17" width="3.28125" style="0" customWidth="1"/>
    <col min="18" max="18" width="3.00390625" style="2" customWidth="1"/>
    <col min="19" max="19" width="4.140625" style="1" customWidth="1"/>
    <col min="20" max="20" width="8.421875" style="1" customWidth="1"/>
    <col min="21" max="21" width="6.7109375" style="3" customWidth="1"/>
    <col min="22" max="22" width="15.28125" style="3" customWidth="1"/>
    <col min="23" max="23" width="10.57421875" style="0" bestFit="1" customWidth="1"/>
    <col min="24" max="25" width="9.00390625" style="0" customWidth="1"/>
    <col min="26" max="26" width="10.00390625" style="0" customWidth="1"/>
  </cols>
  <sheetData>
    <row r="1" ht="16.5" customHeight="1"/>
    <row r="2" spans="1:22" s="25" customFormat="1" ht="21.75" customHeight="1">
      <c r="A2" s="26"/>
      <c r="B2" s="233" t="s">
        <v>28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7"/>
      <c r="V2" s="27"/>
    </row>
    <row r="3" spans="1:22" s="25" customFormat="1" ht="16.5" customHeight="1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7"/>
      <c r="V3" s="27"/>
    </row>
    <row r="4" spans="3:22" s="22" customFormat="1" ht="24" customHeight="1">
      <c r="C4" s="234" t="s">
        <v>42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4"/>
    </row>
    <row r="5" spans="3:22" s="22" customFormat="1" ht="16.5" customHeight="1"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4"/>
    </row>
    <row r="6" spans="3:22" s="22" customFormat="1" ht="16.5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</row>
    <row r="7" spans="3:22" s="22" customFormat="1" ht="16.5" customHeight="1">
      <c r="C7" s="235" t="s">
        <v>29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4"/>
    </row>
    <row r="8" spans="3:22" s="22" customFormat="1" ht="16.5" customHeight="1"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4"/>
    </row>
    <row r="9" spans="3:22" s="22" customFormat="1" ht="16.5" customHeight="1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</row>
    <row r="10" spans="3:22" s="22" customFormat="1" ht="16.5" customHeight="1">
      <c r="C10" s="235" t="s">
        <v>31</v>
      </c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4"/>
    </row>
    <row r="11" spans="3:22" s="22" customFormat="1" ht="16.5" customHeight="1"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4"/>
    </row>
    <row r="12" spans="3:22" s="22" customFormat="1" ht="16.5" customHeight="1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</row>
    <row r="13" spans="3:22" s="22" customFormat="1" ht="22.5" customHeight="1">
      <c r="C13" s="230" t="s">
        <v>32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4"/>
    </row>
    <row r="14" spans="3:22" s="22" customFormat="1" ht="16.5" customHeight="1"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4"/>
    </row>
    <row r="15" spans="3:22" s="22" customFormat="1" ht="17.25" customHeight="1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 spans="3:22" s="22" customFormat="1" ht="27" customHeight="1">
      <c r="C16" s="230" t="s">
        <v>61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4"/>
    </row>
    <row r="17" spans="3:22" s="22" customFormat="1" ht="16.5" customHeight="1">
      <c r="C17" s="29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</row>
    <row r="18" spans="3:22" s="22" customFormat="1" ht="16.5" customHeight="1">
      <c r="C18" s="230" t="s">
        <v>62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</row>
    <row r="19" spans="3:22" s="22" customFormat="1" ht="16.5" customHeight="1"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</row>
    <row r="20" spans="3:22" s="22" customFormat="1" ht="16.5" customHeight="1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3:22" s="22" customFormat="1" ht="16.5" customHeight="1">
      <c r="C21" s="230" t="s">
        <v>44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</row>
    <row r="22" spans="3:22" s="22" customFormat="1" ht="16.5" customHeight="1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3:22" s="22" customFormat="1" ht="16.5" customHeight="1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3:22" s="22" customFormat="1" ht="16.5" customHeight="1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3:22" s="22" customFormat="1" ht="16.5" customHeight="1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3:22" s="22" customFormat="1" ht="16.5" customHeight="1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3:22" s="22" customFormat="1" ht="16.5" customHeight="1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3:22" s="22" customFormat="1" ht="16.5" customHeight="1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3:22" s="22" customFormat="1" ht="16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3:22" s="22" customFormat="1" ht="16.5" customHeight="1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3:22" s="22" customFormat="1" ht="16.5" customHeight="1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3:22" s="22" customFormat="1" ht="16.5" customHeight="1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3:22" s="22" customFormat="1" ht="16.5" customHeight="1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3:22" s="22" customFormat="1" ht="16.5" customHeight="1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3:22" s="22" customFormat="1" ht="16.5" customHeight="1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3:22" s="22" customFormat="1" ht="16.5" customHeight="1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3:22" s="22" customFormat="1" ht="16.5" customHeight="1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3:22" s="22" customFormat="1" ht="16.5" customHeight="1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3:22" s="22" customFormat="1" ht="16.5" customHeight="1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3:22" s="22" customFormat="1" ht="16.5" customHeight="1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3:22" s="22" customFormat="1" ht="16.5" customHeight="1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3:22" s="22" customFormat="1" ht="16.5" customHeight="1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3:22" s="22" customFormat="1" ht="16.5" customHeight="1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3:22" s="22" customFormat="1" ht="16.5" customHeight="1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3:22" s="22" customFormat="1" ht="16.5" customHeight="1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3:22" s="22" customFormat="1" ht="16.5" customHeight="1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3:22" s="22" customFormat="1" ht="16.5" customHeight="1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3:22" s="22" customFormat="1" ht="16.5" customHeight="1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3:22" s="22" customFormat="1" ht="16.5" customHeight="1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3:22" s="22" customFormat="1" ht="16.5" customHeight="1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s="25" customFormat="1" ht="16.5" customHeight="1" thickBot="1">
      <c r="A51" s="30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30"/>
      <c r="T51" s="48"/>
      <c r="U51" s="132"/>
      <c r="V51" s="133"/>
    </row>
    <row r="52" spans="1:22" s="25" customFormat="1" ht="16.5" customHeight="1" thickBot="1">
      <c r="A52" s="30"/>
      <c r="B52" s="31" t="s">
        <v>43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3"/>
      <c r="T52" s="33"/>
      <c r="U52" s="34"/>
      <c r="V52" s="35"/>
    </row>
    <row r="53" spans="1:22" s="25" customFormat="1" ht="16.5" customHeight="1" thickBot="1">
      <c r="A53" s="36">
        <v>1</v>
      </c>
      <c r="B53" s="215" t="s">
        <v>83</v>
      </c>
      <c r="C53" s="216"/>
      <c r="D53" s="216"/>
      <c r="E53" s="216"/>
      <c r="F53" s="216"/>
      <c r="G53" s="216"/>
      <c r="H53" s="217" t="s">
        <v>68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8"/>
      <c r="S53" s="30"/>
      <c r="T53" s="30"/>
      <c r="U53" s="37"/>
      <c r="V53" s="37"/>
    </row>
    <row r="54" spans="1:22" s="25" customFormat="1" ht="30.75" customHeight="1" thickBot="1">
      <c r="A54" s="30"/>
      <c r="B54" s="199" t="s">
        <v>77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1"/>
      <c r="S54" s="30"/>
      <c r="T54" s="30"/>
      <c r="U54" s="37"/>
      <c r="V54" s="37"/>
    </row>
    <row r="55" spans="1:22" s="38" customFormat="1" ht="16.5" customHeight="1">
      <c r="A55" s="30"/>
      <c r="F55" s="39"/>
      <c r="K55" s="202"/>
      <c r="L55" s="203"/>
      <c r="M55" s="204"/>
      <c r="P55" s="39"/>
      <c r="S55" s="40"/>
      <c r="U55" s="41"/>
      <c r="V55" s="41"/>
    </row>
    <row r="56" spans="1:22" s="25" customFormat="1" ht="16.5" customHeight="1" thickBot="1">
      <c r="A56" s="30"/>
      <c r="R56" s="42"/>
      <c r="S56" s="30"/>
      <c r="T56" s="30"/>
      <c r="U56" s="37"/>
      <c r="V56" s="37"/>
    </row>
    <row r="57" spans="1:22" s="25" customFormat="1" ht="16.5" customHeight="1">
      <c r="A57" s="43" t="s">
        <v>22</v>
      </c>
      <c r="B57" s="44"/>
      <c r="C57" s="205"/>
      <c r="D57" s="206"/>
      <c r="E57" s="206" t="s">
        <v>30</v>
      </c>
      <c r="F57" s="206"/>
      <c r="G57" s="207"/>
      <c r="H57" s="207"/>
      <c r="I57" s="207"/>
      <c r="J57" s="207"/>
      <c r="K57" s="44"/>
      <c r="L57" s="44"/>
      <c r="M57" s="44"/>
      <c r="N57" s="44"/>
      <c r="O57" s="44"/>
      <c r="P57" s="45"/>
      <c r="Q57" s="46"/>
      <c r="R57" s="47"/>
      <c r="S57" s="48"/>
      <c r="T57" s="30"/>
      <c r="U57" s="37"/>
      <c r="V57" s="37"/>
    </row>
    <row r="58" spans="1:22" s="25" customFormat="1" ht="16.5" customHeight="1">
      <c r="A58" s="49" t="s">
        <v>20</v>
      </c>
      <c r="B58" s="50"/>
      <c r="C58" s="208">
        <v>0</v>
      </c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10"/>
      <c r="Q58" s="46"/>
      <c r="R58" s="47"/>
      <c r="S58" s="48"/>
      <c r="T58" s="30"/>
      <c r="U58" s="37"/>
      <c r="V58" s="37"/>
    </row>
    <row r="59" spans="1:22" s="25" customFormat="1" ht="16.5" customHeight="1" thickBot="1">
      <c r="A59" s="51" t="s">
        <v>0</v>
      </c>
      <c r="B59" s="52"/>
      <c r="C59" s="211">
        <v>300</v>
      </c>
      <c r="D59" s="212"/>
      <c r="E59" s="212"/>
      <c r="F59" s="53"/>
      <c r="G59" s="54" t="s">
        <v>1</v>
      </c>
      <c r="H59" s="53"/>
      <c r="I59" s="53"/>
      <c r="J59" s="53"/>
      <c r="K59" s="53"/>
      <c r="L59" s="53"/>
      <c r="M59" s="53"/>
      <c r="N59" s="53"/>
      <c r="O59" s="213">
        <v>3</v>
      </c>
      <c r="P59" s="214"/>
      <c r="Q59" s="46"/>
      <c r="R59" s="47"/>
      <c r="S59" s="48"/>
      <c r="T59" s="30"/>
      <c r="U59" s="37"/>
      <c r="V59" s="37"/>
    </row>
    <row r="60" spans="1:22" s="25" customFormat="1" ht="16.5" customHeight="1" thickBo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7"/>
      <c r="S60" s="58"/>
      <c r="T60" s="55"/>
      <c r="U60" s="59"/>
      <c r="V60" s="59"/>
    </row>
    <row r="61" spans="1:22" s="25" customFormat="1" ht="16.5" customHeight="1">
      <c r="A61" s="60" t="s">
        <v>19</v>
      </c>
      <c r="B61" s="187" t="s">
        <v>2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9"/>
      <c r="S61" s="193" t="s">
        <v>3</v>
      </c>
      <c r="T61" s="193" t="s">
        <v>4</v>
      </c>
      <c r="U61" s="195" t="s">
        <v>25</v>
      </c>
      <c r="V61" s="197" t="s">
        <v>26</v>
      </c>
    </row>
    <row r="62" spans="1:22" s="25" customFormat="1" ht="16.5" customHeight="1">
      <c r="A62" s="61" t="s">
        <v>5</v>
      </c>
      <c r="B62" s="190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2"/>
      <c r="S62" s="194"/>
      <c r="T62" s="194"/>
      <c r="U62" s="196"/>
      <c r="V62" s="198"/>
    </row>
    <row r="63" spans="1:22" s="25" customFormat="1" ht="16.5" customHeight="1">
      <c r="A63" s="62"/>
      <c r="B63" s="63" t="s">
        <v>6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5"/>
      <c r="S63" s="65"/>
      <c r="T63" s="64"/>
      <c r="U63" s="66"/>
      <c r="V63" s="67"/>
    </row>
    <row r="64" spans="1:22" s="25" customFormat="1" ht="39.75" customHeight="1">
      <c r="A64" s="68" t="s">
        <v>7</v>
      </c>
      <c r="B64" s="166" t="s">
        <v>36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8"/>
      <c r="S64" s="69" t="s">
        <v>33</v>
      </c>
      <c r="T64" s="70">
        <f>(C59*(O59+1))</f>
        <v>1200</v>
      </c>
      <c r="U64" s="71"/>
      <c r="V64" s="72">
        <f>ROUND($T64*U64,2)</f>
        <v>0</v>
      </c>
    </row>
    <row r="65" spans="1:22" s="25" customFormat="1" ht="16.5" customHeight="1">
      <c r="A65" s="73"/>
      <c r="B65" s="74">
        <f>C59</f>
        <v>300</v>
      </c>
      <c r="C65" s="75" t="s">
        <v>13</v>
      </c>
      <c r="D65" s="76" t="s">
        <v>14</v>
      </c>
      <c r="E65" s="77">
        <f>O59</f>
        <v>3</v>
      </c>
      <c r="F65" s="75" t="s">
        <v>15</v>
      </c>
      <c r="G65" s="77">
        <v>1</v>
      </c>
      <c r="H65" s="76" t="s">
        <v>16</v>
      </c>
      <c r="I65" s="76"/>
      <c r="J65" s="78"/>
      <c r="K65" s="78"/>
      <c r="L65" s="78"/>
      <c r="M65" s="78"/>
      <c r="N65" s="78"/>
      <c r="O65" s="78"/>
      <c r="P65" s="78"/>
      <c r="Q65" s="78"/>
      <c r="R65" s="79"/>
      <c r="S65" s="80"/>
      <c r="T65" s="81"/>
      <c r="U65" s="82"/>
      <c r="V65" s="83"/>
    </row>
    <row r="66" spans="1:22" s="25" customFormat="1" ht="84.75" customHeight="1">
      <c r="A66" s="84" t="s">
        <v>8</v>
      </c>
      <c r="B66" s="166" t="s">
        <v>37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8"/>
      <c r="S66" s="69" t="s">
        <v>21</v>
      </c>
      <c r="T66" s="71">
        <f>(C59*(O59+1)*L67*1.3)+(E68*L68*1.3)</f>
        <v>546</v>
      </c>
      <c r="U66" s="71"/>
      <c r="V66" s="72">
        <f>ROUND($T66*U66,2)</f>
        <v>0</v>
      </c>
    </row>
    <row r="67" spans="1:22" s="25" customFormat="1" ht="16.5" customHeight="1">
      <c r="A67" s="73"/>
      <c r="B67" s="74">
        <f>C59</f>
        <v>300</v>
      </c>
      <c r="C67" s="75" t="s">
        <v>13</v>
      </c>
      <c r="D67" s="76" t="s">
        <v>14</v>
      </c>
      <c r="E67" s="77">
        <f>O59</f>
        <v>3</v>
      </c>
      <c r="F67" s="75" t="s">
        <v>15</v>
      </c>
      <c r="G67" s="77">
        <v>1</v>
      </c>
      <c r="H67" s="76" t="s">
        <v>16</v>
      </c>
      <c r="I67" s="76"/>
      <c r="J67" s="85" t="s">
        <v>13</v>
      </c>
      <c r="K67" s="86" t="s">
        <v>14</v>
      </c>
      <c r="L67" s="87">
        <v>0.35</v>
      </c>
      <c r="M67" s="88" t="s">
        <v>13</v>
      </c>
      <c r="N67" s="89">
        <v>1.3</v>
      </c>
      <c r="O67" s="90" t="s">
        <v>17</v>
      </c>
      <c r="P67" s="91"/>
      <c r="Q67" s="92"/>
      <c r="R67" s="92"/>
      <c r="S67" s="93"/>
      <c r="T67" s="81"/>
      <c r="U67" s="82"/>
      <c r="V67" s="83"/>
    </row>
    <row r="68" spans="1:22" s="25" customFormat="1" ht="16.5" customHeight="1">
      <c r="A68" s="73"/>
      <c r="B68" s="173"/>
      <c r="C68" s="174"/>
      <c r="D68" s="94"/>
      <c r="E68" s="175"/>
      <c r="F68" s="175"/>
      <c r="G68" s="95"/>
      <c r="H68" s="96"/>
      <c r="I68" s="96"/>
      <c r="J68" s="97"/>
      <c r="K68" s="98"/>
      <c r="L68" s="99"/>
      <c r="M68" s="99"/>
      <c r="N68" s="100"/>
      <c r="O68" s="101"/>
      <c r="P68" s="92"/>
      <c r="Q68" s="92"/>
      <c r="R68" s="92"/>
      <c r="S68" s="102"/>
      <c r="T68" s="103"/>
      <c r="U68" s="104"/>
      <c r="V68" s="105"/>
    </row>
    <row r="69" spans="1:22" s="25" customFormat="1" ht="16.5" customHeight="1">
      <c r="A69" s="106"/>
      <c r="B69" s="107" t="s">
        <v>18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9"/>
      <c r="S69" s="109"/>
      <c r="T69" s="110"/>
      <c r="U69" s="111"/>
      <c r="V69" s="112"/>
    </row>
    <row r="70" spans="1:22" s="25" customFormat="1" ht="45.75" customHeight="1">
      <c r="A70" s="84" t="s">
        <v>9</v>
      </c>
      <c r="B70" s="166" t="s">
        <v>38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80"/>
      <c r="S70" s="69" t="s">
        <v>33</v>
      </c>
      <c r="T70" s="70">
        <f>C59*O59+E72</f>
        <v>900</v>
      </c>
      <c r="U70" s="71"/>
      <c r="V70" s="72">
        <f>ROUND($T70*U70,2)</f>
        <v>0</v>
      </c>
    </row>
    <row r="71" spans="1:22" s="25" customFormat="1" ht="16.5" customHeight="1">
      <c r="A71" s="73"/>
      <c r="B71" s="113">
        <f>C59</f>
        <v>300</v>
      </c>
      <c r="C71" s="114" t="s">
        <v>13</v>
      </c>
      <c r="D71" s="181">
        <f>O59</f>
        <v>3</v>
      </c>
      <c r="E71" s="18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80"/>
      <c r="T71" s="81"/>
      <c r="U71" s="82"/>
      <c r="V71" s="83"/>
    </row>
    <row r="72" spans="1:22" s="25" customFormat="1" ht="16.5" customHeight="1">
      <c r="A72" s="73"/>
      <c r="B72" s="183"/>
      <c r="C72" s="184"/>
      <c r="D72" s="94"/>
      <c r="E72" s="185"/>
      <c r="F72" s="186"/>
      <c r="G72" s="96"/>
      <c r="H72" s="96"/>
      <c r="I72" s="96"/>
      <c r="J72" s="92"/>
      <c r="K72" s="92"/>
      <c r="L72" s="92"/>
      <c r="M72" s="92"/>
      <c r="N72" s="92"/>
      <c r="O72" s="92"/>
      <c r="P72" s="92"/>
      <c r="Q72" s="92"/>
      <c r="R72" s="92"/>
      <c r="S72" s="102"/>
      <c r="T72" s="103"/>
      <c r="U72" s="104"/>
      <c r="V72" s="105"/>
    </row>
    <row r="73" spans="1:22" s="25" customFormat="1" ht="16.5" customHeight="1">
      <c r="A73" s="115"/>
      <c r="B73" s="116" t="s">
        <v>59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8"/>
    </row>
    <row r="74" spans="1:22" s="25" customFormat="1" ht="57.75" customHeight="1">
      <c r="A74" s="68" t="s">
        <v>10</v>
      </c>
      <c r="B74" s="166" t="s">
        <v>45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8"/>
      <c r="S74" s="69" t="s">
        <v>34</v>
      </c>
      <c r="T74" s="70">
        <f>C59*2*F75</f>
        <v>24</v>
      </c>
      <c r="U74" s="71"/>
      <c r="V74" s="72">
        <f>ROUND($T74*U74,2)</f>
        <v>0</v>
      </c>
    </row>
    <row r="75" spans="1:22" s="25" customFormat="1" ht="16.5" customHeight="1">
      <c r="A75" s="119"/>
      <c r="B75" s="120">
        <f>C59</f>
        <v>300</v>
      </c>
      <c r="C75" s="121" t="s">
        <v>13</v>
      </c>
      <c r="D75" s="122">
        <v>2</v>
      </c>
      <c r="E75" s="121" t="s">
        <v>13</v>
      </c>
      <c r="F75" s="169">
        <v>0.04</v>
      </c>
      <c r="G75" s="170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102"/>
      <c r="T75" s="123"/>
      <c r="U75" s="104"/>
      <c r="V75" s="67"/>
    </row>
    <row r="76" spans="1:22" s="25" customFormat="1" ht="16.5" customHeight="1">
      <c r="A76" s="30"/>
      <c r="R76" s="42"/>
      <c r="S76" s="30"/>
      <c r="T76" s="30"/>
      <c r="U76" s="37"/>
      <c r="V76" s="37" t="s">
        <v>27</v>
      </c>
    </row>
    <row r="77" spans="1:22" s="25" customFormat="1" ht="16.5" customHeight="1">
      <c r="A77" s="124" t="s">
        <v>23</v>
      </c>
      <c r="H77" s="125" t="s">
        <v>11</v>
      </c>
      <c r="I77" s="126"/>
      <c r="J77" s="126"/>
      <c r="K77" s="126"/>
      <c r="L77" s="126"/>
      <c r="M77" s="126"/>
      <c r="N77" s="126"/>
      <c r="O77" s="126"/>
      <c r="P77" s="126"/>
      <c r="Q77" s="126"/>
      <c r="R77" s="127"/>
      <c r="S77" s="128"/>
      <c r="T77" s="128"/>
      <c r="U77" s="129"/>
      <c r="V77" s="130">
        <f>V64+V66</f>
        <v>0</v>
      </c>
    </row>
    <row r="78" spans="1:22" s="25" customFormat="1" ht="16.5" customHeight="1">
      <c r="A78" s="30"/>
      <c r="R78" s="131"/>
      <c r="S78" s="48"/>
      <c r="T78" s="48"/>
      <c r="U78" s="132"/>
      <c r="V78" s="133"/>
    </row>
    <row r="79" spans="1:23" s="25" customFormat="1" ht="16.5" customHeight="1">
      <c r="A79" s="30"/>
      <c r="B79" s="134"/>
      <c r="C79" s="134"/>
      <c r="D79" s="134"/>
      <c r="E79" s="134"/>
      <c r="F79" s="134"/>
      <c r="H79" s="125" t="s">
        <v>24</v>
      </c>
      <c r="I79" s="126"/>
      <c r="J79" s="135"/>
      <c r="K79" s="126"/>
      <c r="L79" s="135"/>
      <c r="M79" s="135"/>
      <c r="N79" s="135"/>
      <c r="O79" s="135"/>
      <c r="P79" s="126"/>
      <c r="Q79" s="136"/>
      <c r="R79" s="127"/>
      <c r="S79" s="128"/>
      <c r="T79" s="128"/>
      <c r="U79" s="129"/>
      <c r="V79" s="130">
        <f>V70</f>
        <v>0</v>
      </c>
      <c r="W79" s="137"/>
    </row>
    <row r="80" spans="1:22" s="25" customFormat="1" ht="16.5" customHeight="1">
      <c r="A80" s="30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8"/>
      <c r="Q80" s="131"/>
      <c r="R80" s="131"/>
      <c r="S80" s="48"/>
      <c r="T80" s="48"/>
      <c r="U80" s="132"/>
      <c r="V80" s="133"/>
    </row>
    <row r="81" spans="1:22" s="25" customFormat="1" ht="16.5" customHeight="1">
      <c r="A81" s="30"/>
      <c r="B81" s="134"/>
      <c r="C81" s="134"/>
      <c r="D81" s="134"/>
      <c r="E81" s="134"/>
      <c r="F81" s="134"/>
      <c r="H81" s="139" t="s">
        <v>60</v>
      </c>
      <c r="I81" s="126"/>
      <c r="J81" s="135"/>
      <c r="K81" s="126"/>
      <c r="L81" s="126"/>
      <c r="M81" s="135"/>
      <c r="N81" s="135"/>
      <c r="O81" s="135"/>
      <c r="P81" s="126"/>
      <c r="Q81" s="136"/>
      <c r="R81" s="127"/>
      <c r="S81" s="128"/>
      <c r="T81" s="128"/>
      <c r="U81" s="129"/>
      <c r="V81" s="130">
        <f>V74</f>
        <v>0</v>
      </c>
    </row>
    <row r="82" spans="1:22" s="25" customFormat="1" ht="16.5" customHeight="1">
      <c r="A82" s="30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40"/>
      <c r="R82" s="138"/>
      <c r="S82" s="30"/>
      <c r="T82" s="48"/>
      <c r="U82" s="132"/>
      <c r="V82" s="133"/>
    </row>
    <row r="83" spans="1:22" s="25" customFormat="1" ht="16.5" customHeight="1">
      <c r="A83" s="30"/>
      <c r="B83" s="138"/>
      <c r="C83" s="138"/>
      <c r="D83" s="138"/>
      <c r="E83" s="138"/>
      <c r="F83" s="138"/>
      <c r="H83" s="141" t="s">
        <v>12</v>
      </c>
      <c r="I83" s="126"/>
      <c r="J83" s="126"/>
      <c r="K83" s="126"/>
      <c r="L83" s="126"/>
      <c r="M83" s="126"/>
      <c r="N83" s="126"/>
      <c r="O83" s="126"/>
      <c r="P83" s="126"/>
      <c r="Q83" s="142"/>
      <c r="R83" s="127"/>
      <c r="S83" s="128"/>
      <c r="T83" s="128"/>
      <c r="U83" s="129"/>
      <c r="V83" s="130">
        <f>SUM(V77:V82)</f>
        <v>0</v>
      </c>
    </row>
    <row r="84" spans="1:22" s="25" customFormat="1" ht="16.5" customHeight="1">
      <c r="A84" s="30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30"/>
      <c r="T84" s="48"/>
      <c r="U84" s="132"/>
      <c r="V84" s="133"/>
    </row>
    <row r="85" spans="1:22" s="25" customFormat="1" ht="16.5" customHeight="1">
      <c r="A85" s="30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30"/>
      <c r="T85" s="48"/>
      <c r="U85" s="132"/>
      <c r="V85" s="133"/>
    </row>
    <row r="86" spans="1:22" s="25" customFormat="1" ht="16.5" customHeight="1">
      <c r="A86" s="30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30"/>
      <c r="T86" s="48"/>
      <c r="U86" s="132"/>
      <c r="V86" s="133"/>
    </row>
    <row r="87" spans="1:22" s="25" customFormat="1" ht="16.5" customHeight="1">
      <c r="A87" s="26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26"/>
      <c r="T87" s="143"/>
      <c r="U87" s="132"/>
      <c r="V87" s="133"/>
    </row>
    <row r="88" spans="1:22" s="25" customFormat="1" ht="16.5" customHeight="1">
      <c r="A88" s="26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47"/>
      <c r="S88" s="26"/>
      <c r="T88" s="26"/>
      <c r="U88" s="27"/>
      <c r="V88" s="27"/>
    </row>
    <row r="89" spans="1:22" s="25" customFormat="1" ht="16.5" customHeight="1">
      <c r="A89" s="26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47"/>
      <c r="S89" s="26"/>
      <c r="T89" s="26"/>
      <c r="U89" s="27"/>
      <c r="V89" s="27"/>
    </row>
    <row r="90" spans="1:22" s="25" customFormat="1" ht="16.5" customHeight="1">
      <c r="A90" s="26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47"/>
      <c r="S90" s="26"/>
      <c r="T90" s="26"/>
      <c r="U90" s="27"/>
      <c r="V90" s="27"/>
    </row>
    <row r="91" spans="1:22" s="25" customFormat="1" ht="16.5" customHeight="1">
      <c r="A91" s="30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30"/>
      <c r="T91" s="48"/>
      <c r="U91" s="132"/>
      <c r="V91" s="133"/>
    </row>
    <row r="92" spans="1:22" s="25" customFormat="1" ht="16.5" customHeight="1" thickBot="1">
      <c r="A92" s="30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30"/>
      <c r="T92" s="48"/>
      <c r="U92" s="132"/>
      <c r="V92" s="133"/>
    </row>
    <row r="93" spans="1:22" s="25" customFormat="1" ht="16.5" customHeight="1" thickBot="1">
      <c r="A93" s="30"/>
      <c r="B93" s="31" t="s">
        <v>43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3"/>
      <c r="T93" s="33"/>
      <c r="U93" s="34"/>
      <c r="V93" s="35"/>
    </row>
    <row r="94" spans="1:22" s="25" customFormat="1" ht="16.5" customHeight="1" thickBot="1">
      <c r="A94" s="36">
        <v>2</v>
      </c>
      <c r="B94" s="215" t="s">
        <v>80</v>
      </c>
      <c r="C94" s="216"/>
      <c r="D94" s="216"/>
      <c r="E94" s="216"/>
      <c r="F94" s="216"/>
      <c r="G94" s="216"/>
      <c r="H94" s="217" t="s">
        <v>81</v>
      </c>
      <c r="I94" s="217"/>
      <c r="J94" s="217"/>
      <c r="K94" s="217"/>
      <c r="L94" s="217"/>
      <c r="M94" s="217"/>
      <c r="N94" s="217"/>
      <c r="O94" s="217"/>
      <c r="P94" s="217"/>
      <c r="Q94" s="217"/>
      <c r="R94" s="218"/>
      <c r="S94" s="30"/>
      <c r="T94" s="30"/>
      <c r="U94" s="37"/>
      <c r="V94" s="37"/>
    </row>
    <row r="95" spans="1:22" s="25" customFormat="1" ht="30.75" customHeight="1" thickBot="1">
      <c r="A95" s="30"/>
      <c r="B95" s="199" t="s">
        <v>82</v>
      </c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1"/>
      <c r="S95" s="30"/>
      <c r="T95" s="30"/>
      <c r="U95" s="37"/>
      <c r="V95" s="37"/>
    </row>
    <row r="96" spans="1:22" s="38" customFormat="1" ht="16.5" customHeight="1">
      <c r="A96" s="30"/>
      <c r="F96" s="39"/>
      <c r="K96" s="202"/>
      <c r="L96" s="203"/>
      <c r="M96" s="204"/>
      <c r="P96" s="39"/>
      <c r="S96" s="40"/>
      <c r="U96" s="41"/>
      <c r="V96" s="41"/>
    </row>
    <row r="97" spans="1:22" s="25" customFormat="1" ht="16.5" customHeight="1" thickBot="1">
      <c r="A97" s="30"/>
      <c r="R97" s="42"/>
      <c r="S97" s="30"/>
      <c r="T97" s="30"/>
      <c r="U97" s="37"/>
      <c r="V97" s="37"/>
    </row>
    <row r="98" spans="1:22" s="25" customFormat="1" ht="16.5" customHeight="1">
      <c r="A98" s="43" t="s">
        <v>22</v>
      </c>
      <c r="B98" s="44"/>
      <c r="C98" s="205"/>
      <c r="D98" s="206"/>
      <c r="E98" s="206" t="s">
        <v>30</v>
      </c>
      <c r="F98" s="206"/>
      <c r="G98" s="207"/>
      <c r="H98" s="207"/>
      <c r="I98" s="207"/>
      <c r="J98" s="207"/>
      <c r="K98" s="44"/>
      <c r="L98" s="44"/>
      <c r="M98" s="44"/>
      <c r="N98" s="44"/>
      <c r="O98" s="44"/>
      <c r="P98" s="45"/>
      <c r="Q98" s="46"/>
      <c r="R98" s="47"/>
      <c r="S98" s="48"/>
      <c r="T98" s="30"/>
      <c r="U98" s="37"/>
      <c r="V98" s="37"/>
    </row>
    <row r="99" spans="1:22" s="25" customFormat="1" ht="16.5" customHeight="1">
      <c r="A99" s="49" t="s">
        <v>20</v>
      </c>
      <c r="B99" s="50"/>
      <c r="C99" s="208">
        <v>0</v>
      </c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10"/>
      <c r="Q99" s="46"/>
      <c r="R99" s="47"/>
      <c r="S99" s="48"/>
      <c r="T99" s="30"/>
      <c r="U99" s="37"/>
      <c r="V99" s="37"/>
    </row>
    <row r="100" spans="1:22" s="25" customFormat="1" ht="16.5" customHeight="1" thickBot="1">
      <c r="A100" s="51" t="s">
        <v>0</v>
      </c>
      <c r="B100" s="52"/>
      <c r="C100" s="211">
        <v>50</v>
      </c>
      <c r="D100" s="212"/>
      <c r="E100" s="212"/>
      <c r="F100" s="53"/>
      <c r="G100" s="54" t="s">
        <v>1</v>
      </c>
      <c r="H100" s="53"/>
      <c r="I100" s="53"/>
      <c r="J100" s="53"/>
      <c r="K100" s="53"/>
      <c r="L100" s="53"/>
      <c r="M100" s="53"/>
      <c r="N100" s="53"/>
      <c r="O100" s="213">
        <v>3</v>
      </c>
      <c r="P100" s="214"/>
      <c r="Q100" s="46"/>
      <c r="R100" s="47"/>
      <c r="S100" s="48"/>
      <c r="T100" s="30"/>
      <c r="U100" s="37"/>
      <c r="V100" s="37"/>
    </row>
    <row r="101" spans="1:22" s="25" customFormat="1" ht="16.5" customHeight="1" thickBot="1">
      <c r="A101" s="55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  <c r="S101" s="58"/>
      <c r="T101" s="55"/>
      <c r="U101" s="59"/>
      <c r="V101" s="59"/>
    </row>
    <row r="102" spans="1:22" s="25" customFormat="1" ht="16.5" customHeight="1">
      <c r="A102" s="60" t="s">
        <v>19</v>
      </c>
      <c r="B102" s="187" t="s">
        <v>2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9"/>
      <c r="S102" s="193" t="s">
        <v>3</v>
      </c>
      <c r="T102" s="193" t="s">
        <v>4</v>
      </c>
      <c r="U102" s="195"/>
      <c r="V102" s="197" t="s">
        <v>26</v>
      </c>
    </row>
    <row r="103" spans="1:22" s="25" customFormat="1" ht="16.5" customHeight="1">
      <c r="A103" s="61" t="s">
        <v>5</v>
      </c>
      <c r="B103" s="190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2"/>
      <c r="S103" s="194"/>
      <c r="T103" s="194"/>
      <c r="U103" s="196"/>
      <c r="V103" s="198"/>
    </row>
    <row r="104" spans="1:22" s="25" customFormat="1" ht="16.5" customHeight="1">
      <c r="A104" s="62"/>
      <c r="B104" s="63" t="s">
        <v>6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5"/>
      <c r="S104" s="65"/>
      <c r="T104" s="64"/>
      <c r="U104" s="66"/>
      <c r="V104" s="67"/>
    </row>
    <row r="105" spans="1:22" s="25" customFormat="1" ht="39.75" customHeight="1">
      <c r="A105" s="68" t="s">
        <v>7</v>
      </c>
      <c r="B105" s="166" t="s">
        <v>36</v>
      </c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8"/>
      <c r="S105" s="69" t="s">
        <v>33</v>
      </c>
      <c r="T105" s="70">
        <f>(C100*(O100+1))</f>
        <v>200</v>
      </c>
      <c r="U105" s="71"/>
      <c r="V105" s="72">
        <f>ROUND($T105*U105,2)</f>
        <v>0</v>
      </c>
    </row>
    <row r="106" spans="1:22" s="25" customFormat="1" ht="16.5" customHeight="1">
      <c r="A106" s="73"/>
      <c r="B106" s="74">
        <f>C100</f>
        <v>50</v>
      </c>
      <c r="C106" s="75" t="s">
        <v>13</v>
      </c>
      <c r="D106" s="76" t="s">
        <v>14</v>
      </c>
      <c r="E106" s="77">
        <f>O100</f>
        <v>3</v>
      </c>
      <c r="F106" s="75" t="s">
        <v>15</v>
      </c>
      <c r="G106" s="77">
        <v>1</v>
      </c>
      <c r="H106" s="76" t="s">
        <v>16</v>
      </c>
      <c r="I106" s="76"/>
      <c r="J106" s="78"/>
      <c r="K106" s="78"/>
      <c r="L106" s="78"/>
      <c r="M106" s="78"/>
      <c r="N106" s="78"/>
      <c r="O106" s="78"/>
      <c r="P106" s="78"/>
      <c r="Q106" s="78"/>
      <c r="R106" s="79"/>
      <c r="S106" s="80"/>
      <c r="T106" s="81"/>
      <c r="U106" s="82"/>
      <c r="V106" s="83"/>
    </row>
    <row r="107" spans="1:22" s="25" customFormat="1" ht="84.75" customHeight="1">
      <c r="A107" s="84" t="s">
        <v>8</v>
      </c>
      <c r="B107" s="166" t="s">
        <v>37</v>
      </c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8"/>
      <c r="S107" s="69" t="s">
        <v>21</v>
      </c>
      <c r="T107" s="71">
        <f>(C100*(O100+1)*L108*1.3)+(E109*L109*1.3)</f>
        <v>91</v>
      </c>
      <c r="U107" s="71"/>
      <c r="V107" s="72">
        <f>ROUND($T107*U107,2)</f>
        <v>0</v>
      </c>
    </row>
    <row r="108" spans="1:22" s="25" customFormat="1" ht="16.5" customHeight="1">
      <c r="A108" s="73"/>
      <c r="B108" s="74">
        <f>C100</f>
        <v>50</v>
      </c>
      <c r="C108" s="75" t="s">
        <v>13</v>
      </c>
      <c r="D108" s="76" t="s">
        <v>14</v>
      </c>
      <c r="E108" s="77">
        <f>O100</f>
        <v>3</v>
      </c>
      <c r="F108" s="75" t="s">
        <v>15</v>
      </c>
      <c r="G108" s="77">
        <v>1</v>
      </c>
      <c r="H108" s="76" t="s">
        <v>16</v>
      </c>
      <c r="I108" s="76"/>
      <c r="J108" s="85" t="s">
        <v>13</v>
      </c>
      <c r="K108" s="86" t="s">
        <v>14</v>
      </c>
      <c r="L108" s="87">
        <v>0.35</v>
      </c>
      <c r="M108" s="88" t="s">
        <v>13</v>
      </c>
      <c r="N108" s="89">
        <v>1.3</v>
      </c>
      <c r="O108" s="90" t="s">
        <v>17</v>
      </c>
      <c r="P108" s="91"/>
      <c r="Q108" s="92"/>
      <c r="R108" s="92"/>
      <c r="S108" s="93"/>
      <c r="T108" s="81"/>
      <c r="U108" s="82"/>
      <c r="V108" s="83"/>
    </row>
    <row r="109" spans="1:22" s="25" customFormat="1" ht="16.5" customHeight="1">
      <c r="A109" s="73"/>
      <c r="B109" s="173"/>
      <c r="C109" s="174"/>
      <c r="D109" s="94"/>
      <c r="E109" s="175"/>
      <c r="F109" s="175"/>
      <c r="G109" s="95"/>
      <c r="H109" s="96"/>
      <c r="I109" s="96"/>
      <c r="J109" s="97"/>
      <c r="K109" s="98"/>
      <c r="L109" s="99"/>
      <c r="M109" s="99"/>
      <c r="N109" s="100"/>
      <c r="O109" s="101"/>
      <c r="P109" s="92"/>
      <c r="Q109" s="92"/>
      <c r="R109" s="92"/>
      <c r="S109" s="102"/>
      <c r="T109" s="103"/>
      <c r="U109" s="104"/>
      <c r="V109" s="105"/>
    </row>
    <row r="110" spans="1:22" s="25" customFormat="1" ht="16.5" customHeight="1">
      <c r="A110" s="106"/>
      <c r="B110" s="107" t="s">
        <v>18</v>
      </c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9"/>
      <c r="S110" s="109"/>
      <c r="T110" s="110"/>
      <c r="U110" s="111"/>
      <c r="V110" s="112"/>
    </row>
    <row r="111" spans="1:22" s="25" customFormat="1" ht="45.75" customHeight="1">
      <c r="A111" s="84" t="s">
        <v>9</v>
      </c>
      <c r="B111" s="166" t="s">
        <v>38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80"/>
      <c r="S111" s="69" t="s">
        <v>33</v>
      </c>
      <c r="T111" s="70">
        <f>C100*O100+E113</f>
        <v>150</v>
      </c>
      <c r="U111" s="71"/>
      <c r="V111" s="72">
        <f>ROUND($T111*U111,2)</f>
        <v>0</v>
      </c>
    </row>
    <row r="112" spans="1:22" s="25" customFormat="1" ht="16.5" customHeight="1">
      <c r="A112" s="73"/>
      <c r="B112" s="113">
        <f>C100</f>
        <v>50</v>
      </c>
      <c r="C112" s="114" t="s">
        <v>13</v>
      </c>
      <c r="D112" s="181">
        <f>O100</f>
        <v>3</v>
      </c>
      <c r="E112" s="18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80"/>
      <c r="T112" s="81"/>
      <c r="U112" s="82"/>
      <c r="V112" s="83"/>
    </row>
    <row r="113" spans="1:22" s="25" customFormat="1" ht="16.5" customHeight="1">
      <c r="A113" s="73"/>
      <c r="B113" s="183"/>
      <c r="C113" s="184"/>
      <c r="D113" s="94"/>
      <c r="E113" s="185"/>
      <c r="F113" s="186"/>
      <c r="G113" s="96"/>
      <c r="H113" s="96"/>
      <c r="I113" s="96"/>
      <c r="J113" s="92"/>
      <c r="K113" s="92"/>
      <c r="L113" s="92"/>
      <c r="M113" s="92"/>
      <c r="N113" s="92"/>
      <c r="O113" s="92"/>
      <c r="P113" s="92"/>
      <c r="Q113" s="92"/>
      <c r="R113" s="92"/>
      <c r="S113" s="102"/>
      <c r="T113" s="103"/>
      <c r="U113" s="104"/>
      <c r="V113" s="105"/>
    </row>
    <row r="114" spans="1:22" s="25" customFormat="1" ht="16.5" customHeight="1">
      <c r="A114" s="115"/>
      <c r="B114" s="116" t="s">
        <v>59</v>
      </c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8"/>
    </row>
    <row r="115" spans="1:22" s="25" customFormat="1" ht="57.75" customHeight="1">
      <c r="A115" s="68" t="s">
        <v>10</v>
      </c>
      <c r="B115" s="166" t="s">
        <v>45</v>
      </c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8"/>
      <c r="S115" s="69" t="s">
        <v>34</v>
      </c>
      <c r="T115" s="70">
        <f>C100*2*F116</f>
        <v>4</v>
      </c>
      <c r="U115" s="71"/>
      <c r="V115" s="72">
        <f>ROUND($T115*U115,2)</f>
        <v>0</v>
      </c>
    </row>
    <row r="116" spans="1:22" s="25" customFormat="1" ht="16.5" customHeight="1">
      <c r="A116" s="119"/>
      <c r="B116" s="120">
        <f>C100</f>
        <v>50</v>
      </c>
      <c r="C116" s="121" t="s">
        <v>13</v>
      </c>
      <c r="D116" s="122">
        <v>2</v>
      </c>
      <c r="E116" s="121" t="s">
        <v>13</v>
      </c>
      <c r="F116" s="169">
        <v>0.04</v>
      </c>
      <c r="G116" s="170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102"/>
      <c r="T116" s="123"/>
      <c r="U116" s="104"/>
      <c r="V116" s="67"/>
    </row>
    <row r="117" spans="1:22" s="25" customFormat="1" ht="16.5" customHeight="1">
      <c r="A117" s="30"/>
      <c r="R117" s="42"/>
      <c r="S117" s="30"/>
      <c r="T117" s="30"/>
      <c r="U117" s="37"/>
      <c r="V117" s="37" t="s">
        <v>27</v>
      </c>
    </row>
    <row r="118" spans="1:22" s="25" customFormat="1" ht="16.5" customHeight="1">
      <c r="A118" s="124" t="s">
        <v>23</v>
      </c>
      <c r="H118" s="125" t="s">
        <v>11</v>
      </c>
      <c r="I118" s="126"/>
      <c r="J118" s="126"/>
      <c r="K118" s="126"/>
      <c r="L118" s="126"/>
      <c r="M118" s="126"/>
      <c r="N118" s="126"/>
      <c r="O118" s="126"/>
      <c r="P118" s="126"/>
      <c r="Q118" s="126"/>
      <c r="R118" s="127"/>
      <c r="S118" s="128"/>
      <c r="T118" s="128"/>
      <c r="U118" s="129"/>
      <c r="V118" s="130">
        <f>V105+V107</f>
        <v>0</v>
      </c>
    </row>
    <row r="119" spans="1:22" s="25" customFormat="1" ht="16.5" customHeight="1">
      <c r="A119" s="30"/>
      <c r="R119" s="131"/>
      <c r="S119" s="48"/>
      <c r="T119" s="48"/>
      <c r="U119" s="132"/>
      <c r="V119" s="133"/>
    </row>
    <row r="120" spans="1:23" s="25" customFormat="1" ht="16.5" customHeight="1">
      <c r="A120" s="30"/>
      <c r="B120" s="134"/>
      <c r="C120" s="134"/>
      <c r="D120" s="134"/>
      <c r="E120" s="134"/>
      <c r="F120" s="134"/>
      <c r="H120" s="125" t="s">
        <v>24</v>
      </c>
      <c r="I120" s="126"/>
      <c r="J120" s="135"/>
      <c r="K120" s="126"/>
      <c r="L120" s="135"/>
      <c r="M120" s="135"/>
      <c r="N120" s="135"/>
      <c r="O120" s="135"/>
      <c r="P120" s="126"/>
      <c r="Q120" s="136"/>
      <c r="R120" s="127"/>
      <c r="S120" s="128"/>
      <c r="T120" s="128"/>
      <c r="U120" s="129"/>
      <c r="V120" s="130">
        <f>V111</f>
        <v>0</v>
      </c>
      <c r="W120" s="137"/>
    </row>
    <row r="121" spans="1:22" s="25" customFormat="1" ht="16.5" customHeight="1">
      <c r="A121" s="30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8"/>
      <c r="Q121" s="131"/>
      <c r="R121" s="131"/>
      <c r="S121" s="48"/>
      <c r="T121" s="48"/>
      <c r="U121" s="132"/>
      <c r="V121" s="133"/>
    </row>
    <row r="122" spans="1:22" s="25" customFormat="1" ht="16.5" customHeight="1">
      <c r="A122" s="30"/>
      <c r="B122" s="134"/>
      <c r="C122" s="134"/>
      <c r="D122" s="134"/>
      <c r="E122" s="134"/>
      <c r="F122" s="134"/>
      <c r="H122" s="139" t="s">
        <v>60</v>
      </c>
      <c r="I122" s="126"/>
      <c r="J122" s="135"/>
      <c r="K122" s="126"/>
      <c r="L122" s="126"/>
      <c r="M122" s="135"/>
      <c r="N122" s="135"/>
      <c r="O122" s="135"/>
      <c r="P122" s="126"/>
      <c r="Q122" s="136"/>
      <c r="R122" s="127"/>
      <c r="S122" s="128"/>
      <c r="T122" s="128"/>
      <c r="U122" s="129"/>
      <c r="V122" s="130">
        <f>V115</f>
        <v>0</v>
      </c>
    </row>
    <row r="123" spans="1:22" s="25" customFormat="1" ht="16.5" customHeight="1">
      <c r="A123" s="30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40"/>
      <c r="R123" s="138"/>
      <c r="S123" s="30"/>
      <c r="T123" s="48"/>
      <c r="U123" s="132"/>
      <c r="V123" s="133"/>
    </row>
    <row r="124" spans="1:22" s="25" customFormat="1" ht="16.5" customHeight="1">
      <c r="A124" s="30"/>
      <c r="B124" s="138"/>
      <c r="C124" s="138"/>
      <c r="D124" s="138"/>
      <c r="E124" s="138"/>
      <c r="F124" s="138"/>
      <c r="H124" s="141" t="s">
        <v>12</v>
      </c>
      <c r="I124" s="126"/>
      <c r="J124" s="126"/>
      <c r="K124" s="126"/>
      <c r="L124" s="126"/>
      <c r="M124" s="126"/>
      <c r="N124" s="126"/>
      <c r="O124" s="126"/>
      <c r="P124" s="126"/>
      <c r="Q124" s="142"/>
      <c r="R124" s="127"/>
      <c r="S124" s="128"/>
      <c r="T124" s="128"/>
      <c r="U124" s="129"/>
      <c r="V124" s="130">
        <f>SUM(V118:V123)</f>
        <v>0</v>
      </c>
    </row>
    <row r="125" spans="1:22" s="25" customFormat="1" ht="16.5" customHeight="1">
      <c r="A125" s="30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30"/>
      <c r="T125" s="48"/>
      <c r="U125" s="132"/>
      <c r="V125" s="133"/>
    </row>
    <row r="126" spans="1:22" s="25" customFormat="1" ht="16.5" customHeight="1">
      <c r="A126" s="30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30"/>
      <c r="T126" s="48"/>
      <c r="U126" s="132"/>
      <c r="V126" s="133"/>
    </row>
    <row r="127" spans="1:22" s="25" customFormat="1" ht="16.5" customHeight="1">
      <c r="A127" s="30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30"/>
      <c r="T127" s="48"/>
      <c r="U127" s="132"/>
      <c r="V127" s="133"/>
    </row>
    <row r="128" spans="1:22" s="25" customFormat="1" ht="16.5" customHeight="1">
      <c r="A128" s="26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26"/>
      <c r="T128" s="143"/>
      <c r="U128" s="132"/>
      <c r="V128" s="133"/>
    </row>
    <row r="129" spans="1:22" s="25" customFormat="1" ht="16.5" customHeight="1">
      <c r="A129" s="26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47"/>
      <c r="S129" s="26"/>
      <c r="T129" s="26"/>
      <c r="U129" s="27"/>
      <c r="V129" s="27"/>
    </row>
    <row r="130" spans="1:22" s="25" customFormat="1" ht="16.5" customHeight="1">
      <c r="A130" s="26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47"/>
      <c r="S130" s="26"/>
      <c r="T130" s="26"/>
      <c r="U130" s="27"/>
      <c r="V130" s="27"/>
    </row>
    <row r="131" spans="1:22" s="25" customFormat="1" ht="16.5" customHeight="1">
      <c r="A131" s="26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47"/>
      <c r="S131" s="26"/>
      <c r="T131" s="26"/>
      <c r="U131" s="27"/>
      <c r="V131" s="27"/>
    </row>
    <row r="132" spans="1:22" s="25" customFormat="1" ht="16.5" customHeight="1">
      <c r="A132" s="30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30"/>
      <c r="T132" s="48"/>
      <c r="U132" s="132"/>
      <c r="V132" s="133"/>
    </row>
    <row r="133" spans="1:22" s="25" customFormat="1" ht="16.5" customHeight="1" thickBot="1">
      <c r="A133" s="22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4"/>
    </row>
    <row r="134" spans="1:22" s="25" customFormat="1" ht="16.5" customHeight="1" thickBot="1">
      <c r="A134" s="26"/>
      <c r="B134" s="231" t="s">
        <v>35</v>
      </c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32"/>
      <c r="V134" s="144"/>
    </row>
    <row r="135" spans="1:22" s="25" customFormat="1" ht="15.75" customHeight="1" thickBot="1">
      <c r="A135" s="22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4"/>
    </row>
    <row r="136" spans="1:22" s="25" customFormat="1" ht="16.5" customHeight="1" thickBot="1">
      <c r="A136" s="145">
        <v>1</v>
      </c>
      <c r="B136" s="219" t="str">
        <f>B53</f>
        <v>Put šerenge</v>
      </c>
      <c r="C136" s="177"/>
      <c r="D136" s="177"/>
      <c r="E136" s="177"/>
      <c r="F136" s="177"/>
      <c r="G136" s="177"/>
      <c r="H136" s="177"/>
      <c r="I136" s="177"/>
      <c r="J136" s="177"/>
      <c r="K136" s="178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4"/>
    </row>
    <row r="137" spans="1:22" s="25" customFormat="1" ht="16.5" customHeight="1">
      <c r="A137" s="145"/>
      <c r="B137" s="138"/>
      <c r="C137" s="138"/>
      <c r="D137" s="138"/>
      <c r="E137" s="138"/>
      <c r="F137" s="138"/>
      <c r="H137" s="146" t="s">
        <v>12</v>
      </c>
      <c r="I137" s="147"/>
      <c r="J137" s="147"/>
      <c r="K137" s="147"/>
      <c r="L137" s="126"/>
      <c r="M137" s="126"/>
      <c r="N137" s="126"/>
      <c r="O137" s="126"/>
      <c r="P137" s="126"/>
      <c r="Q137" s="142"/>
      <c r="R137" s="127"/>
      <c r="S137" s="128"/>
      <c r="T137" s="128"/>
      <c r="U137" s="129"/>
      <c r="V137" s="130">
        <f>V83</f>
        <v>0</v>
      </c>
    </row>
    <row r="138" spans="1:22" s="25" customFormat="1" ht="16.5" customHeight="1">
      <c r="A138" s="145"/>
      <c r="B138" s="138"/>
      <c r="C138" s="138"/>
      <c r="D138" s="138"/>
      <c r="E138" s="138"/>
      <c r="F138" s="138"/>
      <c r="H138" s="171" t="s">
        <v>39</v>
      </c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28"/>
      <c r="U138" s="129"/>
      <c r="V138" s="130">
        <f>V137*0.25</f>
        <v>0</v>
      </c>
    </row>
    <row r="139" spans="1:22" s="25" customFormat="1" ht="16.5" customHeight="1">
      <c r="A139" s="148"/>
      <c r="B139" s="138"/>
      <c r="C139" s="138"/>
      <c r="D139" s="138"/>
      <c r="E139" s="138"/>
      <c r="F139" s="138"/>
      <c r="G139" s="149"/>
      <c r="H139" s="171" t="s">
        <v>40</v>
      </c>
      <c r="I139" s="172"/>
      <c r="J139" s="172"/>
      <c r="K139" s="172"/>
      <c r="L139" s="172"/>
      <c r="M139" s="172"/>
      <c r="N139" s="172"/>
      <c r="O139" s="172"/>
      <c r="P139" s="172"/>
      <c r="Q139" s="150"/>
      <c r="R139" s="127"/>
      <c r="S139" s="128"/>
      <c r="T139" s="128"/>
      <c r="U139" s="129"/>
      <c r="V139" s="151">
        <f>SUM(V137:V138)</f>
        <v>0</v>
      </c>
    </row>
    <row r="140" spans="1:22" s="25" customFormat="1" ht="16.5" customHeight="1" thickBot="1">
      <c r="A140" s="145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4"/>
    </row>
    <row r="141" spans="1:22" s="25" customFormat="1" ht="16.5" customHeight="1" thickBot="1">
      <c r="A141" s="145">
        <v>2</v>
      </c>
      <c r="B141" s="176" t="s">
        <v>80</v>
      </c>
      <c r="C141" s="177"/>
      <c r="D141" s="177"/>
      <c r="E141" s="177"/>
      <c r="F141" s="177"/>
      <c r="G141" s="177"/>
      <c r="H141" s="177"/>
      <c r="I141" s="177"/>
      <c r="J141" s="177"/>
      <c r="K141" s="178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4"/>
    </row>
    <row r="142" spans="1:22" s="25" customFormat="1" ht="16.5" customHeight="1">
      <c r="A142" s="145"/>
      <c r="B142" s="138"/>
      <c r="C142" s="138"/>
      <c r="D142" s="138"/>
      <c r="E142" s="138"/>
      <c r="F142" s="138"/>
      <c r="H142" s="146" t="s">
        <v>12</v>
      </c>
      <c r="I142" s="147"/>
      <c r="J142" s="147"/>
      <c r="K142" s="147"/>
      <c r="L142" s="126"/>
      <c r="M142" s="126"/>
      <c r="N142" s="126"/>
      <c r="O142" s="126"/>
      <c r="P142" s="126"/>
      <c r="Q142" s="142"/>
      <c r="R142" s="127"/>
      <c r="S142" s="128"/>
      <c r="T142" s="128"/>
      <c r="U142" s="129"/>
      <c r="V142" s="130">
        <f>V124</f>
        <v>0</v>
      </c>
    </row>
    <row r="143" spans="1:22" s="25" customFormat="1" ht="16.5" customHeight="1">
      <c r="A143" s="145"/>
      <c r="B143" s="138"/>
      <c r="C143" s="138"/>
      <c r="D143" s="138"/>
      <c r="E143" s="138"/>
      <c r="F143" s="138"/>
      <c r="H143" s="171" t="s">
        <v>39</v>
      </c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28"/>
      <c r="U143" s="129"/>
      <c r="V143" s="130">
        <f>V142*0.25</f>
        <v>0</v>
      </c>
    </row>
    <row r="144" spans="1:22" s="25" customFormat="1" ht="16.5" customHeight="1">
      <c r="A144" s="148"/>
      <c r="B144" s="138"/>
      <c r="C144" s="138"/>
      <c r="D144" s="138"/>
      <c r="E144" s="138"/>
      <c r="F144" s="138"/>
      <c r="G144" s="149"/>
      <c r="H144" s="171" t="s">
        <v>40</v>
      </c>
      <c r="I144" s="172"/>
      <c r="J144" s="172"/>
      <c r="K144" s="172"/>
      <c r="L144" s="172"/>
      <c r="M144" s="172"/>
      <c r="N144" s="172"/>
      <c r="O144" s="172"/>
      <c r="P144" s="172"/>
      <c r="Q144" s="150"/>
      <c r="R144" s="127"/>
      <c r="S144" s="128"/>
      <c r="T144" s="128"/>
      <c r="U144" s="129"/>
      <c r="V144" s="151">
        <f>SUM(V142:V143)</f>
        <v>0</v>
      </c>
    </row>
    <row r="145" spans="1:22" s="25" customFormat="1" ht="16.5" customHeight="1">
      <c r="A145" s="148"/>
      <c r="B145" s="138"/>
      <c r="C145" s="138"/>
      <c r="D145" s="138"/>
      <c r="E145" s="138"/>
      <c r="F145" s="138"/>
      <c r="G145" s="138"/>
      <c r="H145" s="152"/>
      <c r="I145" s="152"/>
      <c r="J145" s="152"/>
      <c r="K145" s="152"/>
      <c r="L145" s="152"/>
      <c r="M145" s="152"/>
      <c r="N145" s="152"/>
      <c r="O145" s="152"/>
      <c r="P145" s="152"/>
      <c r="Q145" s="153"/>
      <c r="R145" s="47"/>
      <c r="S145" s="48"/>
      <c r="T145" s="48"/>
      <c r="U145" s="154"/>
      <c r="V145" s="144"/>
    </row>
    <row r="146" spans="1:22" s="25" customFormat="1" ht="16.5" customHeight="1">
      <c r="A146" s="148"/>
      <c r="B146" s="138"/>
      <c r="C146" s="138"/>
      <c r="D146" s="138"/>
      <c r="E146" s="138"/>
      <c r="F146" s="138"/>
      <c r="G146" s="138"/>
      <c r="H146" s="152"/>
      <c r="I146" s="152"/>
      <c r="J146" s="152"/>
      <c r="K146" s="152"/>
      <c r="L146" s="152"/>
      <c r="M146" s="152"/>
      <c r="N146" s="152"/>
      <c r="O146" s="152"/>
      <c r="P146" s="152"/>
      <c r="Q146" s="153"/>
      <c r="R146" s="47"/>
      <c r="S146" s="48"/>
      <c r="T146" s="48"/>
      <c r="U146" s="154"/>
      <c r="V146" s="144"/>
    </row>
    <row r="147" spans="1:22" s="25" customFormat="1" ht="16.5" customHeight="1">
      <c r="A147" s="148"/>
      <c r="B147" s="138"/>
      <c r="C147" s="138"/>
      <c r="D147" s="138"/>
      <c r="E147" s="138"/>
      <c r="F147" s="138"/>
      <c r="G147" s="138"/>
      <c r="H147" s="152"/>
      <c r="I147" s="152"/>
      <c r="J147" s="152"/>
      <c r="K147" s="152"/>
      <c r="L147" s="152"/>
      <c r="M147" s="152"/>
      <c r="N147" s="152"/>
      <c r="O147" s="152"/>
      <c r="P147" s="152"/>
      <c r="Q147" s="153"/>
      <c r="R147" s="47"/>
      <c r="S147" s="48"/>
      <c r="T147" s="48"/>
      <c r="U147" s="154"/>
      <c r="V147" s="144"/>
    </row>
    <row r="148" spans="1:22" s="25" customFormat="1" ht="16.5" customHeight="1">
      <c r="A148" s="145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4"/>
    </row>
    <row r="149" spans="1:22" s="25" customFormat="1" ht="16.5" customHeight="1" thickBot="1">
      <c r="A149" s="145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4"/>
    </row>
    <row r="150" spans="1:25" s="25" customFormat="1" ht="16.5" customHeight="1" thickBot="1">
      <c r="A150" s="155"/>
      <c r="B150" s="177" t="s">
        <v>69</v>
      </c>
      <c r="C150" s="177"/>
      <c r="D150" s="177"/>
      <c r="E150" s="177"/>
      <c r="F150" s="177"/>
      <c r="G150" s="177"/>
      <c r="H150" s="177"/>
      <c r="I150" s="177"/>
      <c r="J150" s="177"/>
      <c r="K150" s="177"/>
      <c r="L150" s="156"/>
      <c r="M150" s="156"/>
      <c r="N150" s="156"/>
      <c r="O150" s="156"/>
      <c r="P150" s="156"/>
      <c r="Q150" s="156"/>
      <c r="R150" s="156"/>
      <c r="S150" s="156"/>
      <c r="T150" s="157"/>
      <c r="U150" s="228">
        <f>V137+V142</f>
        <v>0</v>
      </c>
      <c r="V150" s="229"/>
      <c r="W150" s="158"/>
      <c r="X150" s="223"/>
      <c r="Y150" s="223"/>
    </row>
    <row r="151" spans="1:22" s="25" customFormat="1" ht="16.5" customHeight="1" thickBot="1">
      <c r="A151" s="155"/>
      <c r="B151" s="177" t="s">
        <v>41</v>
      </c>
      <c r="C151" s="177"/>
      <c r="D151" s="177"/>
      <c r="E151" s="177"/>
      <c r="F151" s="177"/>
      <c r="G151" s="177"/>
      <c r="H151" s="177"/>
      <c r="I151" s="177"/>
      <c r="J151" s="177"/>
      <c r="K151" s="177"/>
      <c r="L151" s="156"/>
      <c r="M151" s="156"/>
      <c r="N151" s="156"/>
      <c r="O151" s="156"/>
      <c r="P151" s="156"/>
      <c r="Q151" s="156"/>
      <c r="R151" s="156"/>
      <c r="S151" s="156"/>
      <c r="T151" s="157"/>
      <c r="U151" s="226">
        <f>U150*0.25</f>
        <v>0</v>
      </c>
      <c r="V151" s="227"/>
    </row>
    <row r="152" spans="1:24" s="25" customFormat="1" ht="16.5" customHeight="1" thickBot="1">
      <c r="A152" s="159"/>
      <c r="B152" s="222" t="s">
        <v>70</v>
      </c>
      <c r="C152" s="222"/>
      <c r="D152" s="222"/>
      <c r="E152" s="222"/>
      <c r="F152" s="222"/>
      <c r="G152" s="222"/>
      <c r="H152" s="222"/>
      <c r="I152" s="222"/>
      <c r="J152" s="222"/>
      <c r="K152" s="222"/>
      <c r="L152" s="160"/>
      <c r="M152" s="160"/>
      <c r="N152" s="160"/>
      <c r="O152" s="160"/>
      <c r="P152" s="160"/>
      <c r="Q152" s="161"/>
      <c r="R152" s="162"/>
      <c r="S152" s="163"/>
      <c r="T152" s="163"/>
      <c r="U152" s="224">
        <f>SUM(U150:V151)</f>
        <v>0</v>
      </c>
      <c r="V152" s="225"/>
      <c r="W152" s="220"/>
      <c r="X152" s="221"/>
    </row>
    <row r="153" spans="1:22" s="25" customFormat="1" ht="16.5" customHeight="1">
      <c r="A153" s="26"/>
      <c r="R153" s="42"/>
      <c r="S153" s="26"/>
      <c r="T153" s="26"/>
      <c r="U153" s="27"/>
      <c r="V153" s="27"/>
    </row>
    <row r="154" spans="1:22" s="25" customFormat="1" ht="16.5" customHeight="1">
      <c r="A154" s="26"/>
      <c r="R154" s="42"/>
      <c r="S154" s="26"/>
      <c r="T154" s="26"/>
      <c r="U154" s="27"/>
      <c r="V154" s="27"/>
    </row>
    <row r="155" spans="1:22" s="25" customFormat="1" ht="16.5" customHeight="1">
      <c r="A155" s="26"/>
      <c r="R155" s="42"/>
      <c r="S155" s="26"/>
      <c r="T155" s="26"/>
      <c r="U155" s="27"/>
      <c r="V155" s="27"/>
    </row>
    <row r="156" spans="1:22" s="25" customFormat="1" ht="16.5" customHeight="1">
      <c r="A156" s="27"/>
      <c r="B156" s="165" t="s">
        <v>71</v>
      </c>
      <c r="C156" s="27"/>
      <c r="D156" s="27"/>
      <c r="E156" s="27"/>
      <c r="F156" s="27"/>
      <c r="R156" s="42"/>
      <c r="S156" s="26"/>
      <c r="T156" s="165" t="s">
        <v>63</v>
      </c>
      <c r="U156" s="27"/>
      <c r="V156" s="27"/>
    </row>
    <row r="157" spans="1:22" s="25" customFormat="1" ht="6.75" customHeight="1">
      <c r="A157" s="164"/>
      <c r="R157" s="42"/>
      <c r="S157" s="26"/>
      <c r="T157" s="164"/>
      <c r="U157" s="27"/>
      <c r="V157" s="27"/>
    </row>
    <row r="158" spans="1:22" s="25" customFormat="1" ht="16.5" customHeight="1">
      <c r="A158" s="26"/>
      <c r="R158" s="42"/>
      <c r="S158" s="165" t="s">
        <v>64</v>
      </c>
      <c r="T158" s="26"/>
      <c r="U158" s="27"/>
      <c r="V158" s="27"/>
    </row>
    <row r="159" spans="1:22" s="25" customFormat="1" ht="12.75">
      <c r="A159" s="26"/>
      <c r="R159" s="42"/>
      <c r="S159" s="26"/>
      <c r="T159" s="26"/>
      <c r="U159" s="27"/>
      <c r="V159" s="27"/>
    </row>
    <row r="160" spans="1:22" s="25" customFormat="1" ht="12.75">
      <c r="A160" s="26"/>
      <c r="R160" s="42"/>
      <c r="S160" s="26"/>
      <c r="T160" s="26"/>
      <c r="U160" s="27"/>
      <c r="V160" s="27"/>
    </row>
    <row r="161" spans="1:22" s="25" customFormat="1" ht="12.75">
      <c r="A161" s="26"/>
      <c r="R161" s="42"/>
      <c r="S161" s="26"/>
      <c r="T161" s="26"/>
      <c r="U161" s="27"/>
      <c r="V161" s="27"/>
    </row>
    <row r="162" spans="1:22" s="25" customFormat="1" ht="12.75">
      <c r="A162" s="26"/>
      <c r="R162" s="42"/>
      <c r="S162" s="26"/>
      <c r="T162" s="26"/>
      <c r="U162" s="27"/>
      <c r="V162" s="27"/>
    </row>
    <row r="163" spans="1:22" s="25" customFormat="1" ht="12.75">
      <c r="A163" s="26"/>
      <c r="R163" s="42"/>
      <c r="S163" s="26"/>
      <c r="T163" s="26"/>
      <c r="U163" s="27"/>
      <c r="V163" s="27"/>
    </row>
    <row r="164" spans="1:22" s="25" customFormat="1" ht="12.75">
      <c r="A164" s="26"/>
      <c r="R164" s="42"/>
      <c r="S164" s="26"/>
      <c r="T164" s="26"/>
      <c r="U164" s="27"/>
      <c r="V164" s="27"/>
    </row>
    <row r="165" spans="1:22" s="25" customFormat="1" ht="12.75">
      <c r="A165" s="26"/>
      <c r="R165" s="42"/>
      <c r="S165" s="26"/>
      <c r="T165" s="26"/>
      <c r="U165" s="27"/>
      <c r="V165" s="27"/>
    </row>
    <row r="166" spans="1:22" s="25" customFormat="1" ht="12.75">
      <c r="A166" s="26"/>
      <c r="R166" s="42"/>
      <c r="S166" s="26"/>
      <c r="T166" s="26"/>
      <c r="U166" s="27"/>
      <c r="V166" s="27"/>
    </row>
    <row r="167" spans="1:22" s="25" customFormat="1" ht="12.75">
      <c r="A167" s="26"/>
      <c r="R167" s="42"/>
      <c r="S167" s="26"/>
      <c r="T167" s="26"/>
      <c r="U167" s="27"/>
      <c r="V167" s="27"/>
    </row>
    <row r="168" spans="1:22" s="25" customFormat="1" ht="12.75">
      <c r="A168" s="26"/>
      <c r="R168" s="42"/>
      <c r="S168" s="26"/>
      <c r="T168" s="26"/>
      <c r="U168" s="27"/>
      <c r="V168" s="27"/>
    </row>
    <row r="169" spans="1:22" s="25" customFormat="1" ht="12.75">
      <c r="A169" s="26"/>
      <c r="R169" s="42"/>
      <c r="S169" s="26"/>
      <c r="T169" s="26"/>
      <c r="U169" s="27"/>
      <c r="V169" s="27"/>
    </row>
    <row r="170" spans="1:22" s="25" customFormat="1" ht="12.75">
      <c r="A170" s="26"/>
      <c r="R170" s="42"/>
      <c r="S170" s="26"/>
      <c r="T170" s="26"/>
      <c r="U170" s="27"/>
      <c r="V170" s="27"/>
    </row>
    <row r="171" spans="1:22" s="25" customFormat="1" ht="12.75">
      <c r="A171" s="26"/>
      <c r="R171" s="42"/>
      <c r="S171" s="26"/>
      <c r="T171" s="26"/>
      <c r="U171" s="27"/>
      <c r="V171" s="27"/>
    </row>
    <row r="172" spans="1:22" s="25" customFormat="1" ht="12.75">
      <c r="A172" s="26"/>
      <c r="R172" s="42"/>
      <c r="S172" s="26"/>
      <c r="T172" s="26"/>
      <c r="U172" s="27"/>
      <c r="V172" s="27"/>
    </row>
    <row r="173" spans="1:22" s="25" customFormat="1" ht="12.75">
      <c r="A173" s="26"/>
      <c r="R173" s="42"/>
      <c r="S173" s="26"/>
      <c r="T173" s="26"/>
      <c r="U173" s="27"/>
      <c r="V173" s="27"/>
    </row>
  </sheetData>
  <sheetProtection/>
  <mergeCells count="71">
    <mergeCell ref="C18:V19"/>
    <mergeCell ref="B134:U134"/>
    <mergeCell ref="B2:T2"/>
    <mergeCell ref="C4:U5"/>
    <mergeCell ref="C7:U8"/>
    <mergeCell ref="C10:U11"/>
    <mergeCell ref="C13:U14"/>
    <mergeCell ref="C16:U16"/>
    <mergeCell ref="C21:V21"/>
    <mergeCell ref="B66:R66"/>
    <mergeCell ref="W152:X152"/>
    <mergeCell ref="B152:K152"/>
    <mergeCell ref="X150:Y150"/>
    <mergeCell ref="U152:V152"/>
    <mergeCell ref="B150:K150"/>
    <mergeCell ref="U151:V151"/>
    <mergeCell ref="U150:V150"/>
    <mergeCell ref="B151:K151"/>
    <mergeCell ref="U61:U62"/>
    <mergeCell ref="V61:V62"/>
    <mergeCell ref="B61:R62"/>
    <mergeCell ref="B54:R54"/>
    <mergeCell ref="K55:M55"/>
    <mergeCell ref="C57:D57"/>
    <mergeCell ref="E57:J57"/>
    <mergeCell ref="T61:T62"/>
    <mergeCell ref="F75:G75"/>
    <mergeCell ref="B74:R74"/>
    <mergeCell ref="B64:R64"/>
    <mergeCell ref="E68:F68"/>
    <mergeCell ref="B70:R70"/>
    <mergeCell ref="D71:E71"/>
    <mergeCell ref="S61:S62"/>
    <mergeCell ref="B68:C68"/>
    <mergeCell ref="C58:P58"/>
    <mergeCell ref="C59:E59"/>
    <mergeCell ref="O59:P59"/>
    <mergeCell ref="B53:G53"/>
    <mergeCell ref="H53:R53"/>
    <mergeCell ref="B94:G94"/>
    <mergeCell ref="H94:R94"/>
    <mergeCell ref="B72:C72"/>
    <mergeCell ref="E72:F72"/>
    <mergeCell ref="B95:R95"/>
    <mergeCell ref="K96:M96"/>
    <mergeCell ref="C98:D98"/>
    <mergeCell ref="E98:J98"/>
    <mergeCell ref="C99:P99"/>
    <mergeCell ref="C100:E100"/>
    <mergeCell ref="O100:P100"/>
    <mergeCell ref="B102:R103"/>
    <mergeCell ref="S102:S103"/>
    <mergeCell ref="T102:T103"/>
    <mergeCell ref="U102:U103"/>
    <mergeCell ref="V102:V103"/>
    <mergeCell ref="B105:R105"/>
    <mergeCell ref="B141:K141"/>
    <mergeCell ref="H143:S143"/>
    <mergeCell ref="H144:P144"/>
    <mergeCell ref="B111:R111"/>
    <mergeCell ref="D112:E112"/>
    <mergeCell ref="B113:C113"/>
    <mergeCell ref="E113:F113"/>
    <mergeCell ref="B136:K136"/>
    <mergeCell ref="H138:S138"/>
    <mergeCell ref="B115:R115"/>
    <mergeCell ref="F116:G116"/>
    <mergeCell ref="H139:P139"/>
    <mergeCell ref="B107:R107"/>
    <mergeCell ref="B109:C109"/>
    <mergeCell ref="E109:F109"/>
  </mergeCells>
  <printOptions horizontalCentered="1" verticalCentered="1"/>
  <pageMargins left="0.7874015748031497" right="0" top="0.3937007874015748" bottom="0.15748031496062992" header="0.2362204724409449" footer="0.15748031496062992"/>
  <pageSetup horizontalDpi="600" verticalDpi="600" orientation="portrait" paperSize="9" scale="86" r:id="rId2"/>
  <headerFooter alignWithMargins="0">
    <oddHeader xml:space="preserve">&amp;L&amp;"Arial,Podebljano"&amp;12kašik d.o.o. Križevci </oddHeader>
    <oddFooter>&amp;C&amp;P</oddFooter>
  </headerFooter>
  <rowBreaks count="3" manualBreakCount="3">
    <brk id="50" max="21" man="1"/>
    <brk id="91" max="21" man="1"/>
    <brk id="132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view="pageBreakPreview" zoomScaleSheetLayoutView="100" zoomScalePageLayoutView="0" workbookViewId="0" topLeftCell="A47">
      <selection activeCell="H21" sqref="H21:K21"/>
    </sheetView>
  </sheetViews>
  <sheetFormatPr defaultColWidth="9.140625" defaultRowHeight="12.75"/>
  <cols>
    <col min="5" max="5" width="8.421875" style="0" customWidth="1"/>
    <col min="13" max="13" width="12.140625" style="0" bestFit="1" customWidth="1"/>
  </cols>
  <sheetData>
    <row r="2" spans="1:11" ht="17.25">
      <c r="A2" s="11"/>
      <c r="B2" s="11"/>
      <c r="C2" s="11"/>
      <c r="D2" s="11"/>
      <c r="E2" s="11"/>
      <c r="F2" s="11"/>
      <c r="G2" s="11"/>
      <c r="H2" s="13"/>
      <c r="I2" s="13"/>
      <c r="J2" s="13"/>
      <c r="K2" s="13"/>
    </row>
    <row r="3" spans="1:11" ht="17.25">
      <c r="A3" s="11"/>
      <c r="B3" s="11"/>
      <c r="C3" s="11"/>
      <c r="D3" s="11"/>
      <c r="E3" s="11"/>
      <c r="F3" s="11"/>
      <c r="G3" s="11"/>
      <c r="H3" s="13"/>
      <c r="I3" s="13"/>
      <c r="J3" s="13"/>
      <c r="K3" s="13"/>
    </row>
    <row r="4" spans="1:11" ht="17.25">
      <c r="A4" s="11"/>
      <c r="B4" s="11"/>
      <c r="C4" s="11"/>
      <c r="D4" s="11"/>
      <c r="E4" s="11"/>
      <c r="F4" s="11"/>
      <c r="G4" s="11"/>
      <c r="H4" s="13"/>
      <c r="I4" s="13"/>
      <c r="J4" s="13"/>
      <c r="K4" s="13"/>
    </row>
    <row r="5" spans="1:11" ht="17.25">
      <c r="A5" s="11"/>
      <c r="B5" s="11"/>
      <c r="C5" s="11"/>
      <c r="D5" s="11"/>
      <c r="E5" s="11"/>
      <c r="F5" s="11"/>
      <c r="G5" s="11"/>
      <c r="H5" s="13"/>
      <c r="I5" s="13"/>
      <c r="J5" s="13"/>
      <c r="K5" s="13"/>
    </row>
    <row r="6" spans="1:11" ht="17.25">
      <c r="A6" s="11"/>
      <c r="B6" s="11"/>
      <c r="C6" s="11"/>
      <c r="D6" s="11"/>
      <c r="E6" s="11"/>
      <c r="F6" s="11"/>
      <c r="G6" s="11"/>
      <c r="H6" s="13"/>
      <c r="I6" s="13"/>
      <c r="J6" s="13"/>
      <c r="K6" s="13"/>
    </row>
    <row r="7" spans="1:11" ht="17.25">
      <c r="A7" s="11"/>
      <c r="B7" s="11"/>
      <c r="C7" s="11"/>
      <c r="D7" s="11"/>
      <c r="E7" s="11"/>
      <c r="F7" s="11"/>
      <c r="G7" s="11"/>
      <c r="H7" s="13"/>
      <c r="I7" s="13"/>
      <c r="J7" s="13"/>
      <c r="K7" s="13"/>
    </row>
    <row r="8" spans="1:11" ht="17.25">
      <c r="A8" s="11"/>
      <c r="B8" s="11"/>
      <c r="C8" s="11"/>
      <c r="D8" s="11"/>
      <c r="E8" s="11"/>
      <c r="F8" s="11"/>
      <c r="G8" s="11"/>
      <c r="H8" s="13"/>
      <c r="I8" s="13"/>
      <c r="J8" s="13"/>
      <c r="K8" s="13"/>
    </row>
    <row r="9" spans="1:11" ht="17.25">
      <c r="A9" s="11"/>
      <c r="B9" s="11"/>
      <c r="C9" s="11"/>
      <c r="D9" s="11"/>
      <c r="E9" s="11"/>
      <c r="F9" s="11"/>
      <c r="G9" s="11"/>
      <c r="H9" s="13"/>
      <c r="I9" s="13"/>
      <c r="J9" s="13"/>
      <c r="K9" s="13"/>
    </row>
    <row r="10" spans="1:11" ht="17.25">
      <c r="A10" s="11"/>
      <c r="B10" s="11"/>
      <c r="C10" s="11"/>
      <c r="D10" s="239" t="s">
        <v>46</v>
      </c>
      <c r="E10" s="239"/>
      <c r="F10" s="239"/>
      <c r="G10" s="10"/>
      <c r="H10" s="236" t="s">
        <v>47</v>
      </c>
      <c r="I10" s="236"/>
      <c r="J10" s="236"/>
      <c r="K10" s="236"/>
    </row>
    <row r="11" spans="1:11" ht="17.25">
      <c r="A11" s="11"/>
      <c r="B11" s="11"/>
      <c r="C11" s="11"/>
      <c r="D11" s="6"/>
      <c r="E11" s="6"/>
      <c r="F11" s="6"/>
      <c r="G11" s="10"/>
      <c r="H11" s="237" t="s">
        <v>48</v>
      </c>
      <c r="I11" s="237"/>
      <c r="J11" s="237"/>
      <c r="K11" s="237"/>
    </row>
    <row r="12" spans="1:11" ht="7.5" customHeight="1">
      <c r="A12" s="11"/>
      <c r="B12" s="11"/>
      <c r="C12" s="11"/>
      <c r="D12" s="6"/>
      <c r="E12" s="6"/>
      <c r="F12" s="6"/>
      <c r="G12" s="10"/>
      <c r="H12" s="4"/>
      <c r="I12" s="5"/>
      <c r="J12" s="5"/>
      <c r="K12" s="5"/>
    </row>
    <row r="13" spans="1:11" ht="17.25">
      <c r="A13" s="11"/>
      <c r="B13" s="11"/>
      <c r="C13" s="11"/>
      <c r="D13" s="239" t="s">
        <v>72</v>
      </c>
      <c r="E13" s="239"/>
      <c r="F13" s="239"/>
      <c r="G13" s="9"/>
      <c r="H13" s="238" t="s">
        <v>74</v>
      </c>
      <c r="I13" s="238"/>
      <c r="J13" s="238"/>
      <c r="K13" s="238"/>
    </row>
    <row r="14" spans="1:11" ht="17.25">
      <c r="A14" s="11"/>
      <c r="B14" s="11"/>
      <c r="C14" s="11"/>
      <c r="D14" s="6"/>
      <c r="E14" s="6"/>
      <c r="F14" s="6"/>
      <c r="G14" s="10"/>
      <c r="H14" s="238" t="s">
        <v>75</v>
      </c>
      <c r="I14" s="238"/>
      <c r="J14" s="238"/>
      <c r="K14" s="238"/>
    </row>
    <row r="15" spans="1:13" ht="48" customHeight="1">
      <c r="A15" s="11"/>
      <c r="B15" s="11"/>
      <c r="C15" s="11"/>
      <c r="D15" s="15"/>
      <c r="E15" s="16" t="s">
        <v>58</v>
      </c>
      <c r="F15" s="240" t="s">
        <v>65</v>
      </c>
      <c r="G15" s="241"/>
      <c r="H15" s="241"/>
      <c r="I15" s="242"/>
      <c r="J15" s="253" t="s">
        <v>77</v>
      </c>
      <c r="K15" s="254"/>
      <c r="M15" s="17"/>
    </row>
    <row r="16" spans="1:13" ht="48" customHeight="1">
      <c r="A16" s="11"/>
      <c r="B16" s="11"/>
      <c r="C16" s="11"/>
      <c r="D16" s="15"/>
      <c r="E16" s="16" t="s">
        <v>76</v>
      </c>
      <c r="F16" s="240" t="s">
        <v>78</v>
      </c>
      <c r="G16" s="241"/>
      <c r="H16" s="241"/>
      <c r="I16" s="242"/>
      <c r="J16" s="253" t="s">
        <v>79</v>
      </c>
      <c r="K16" s="254"/>
      <c r="M16" s="17"/>
    </row>
    <row r="17" spans="1:11" ht="8.25" customHeight="1">
      <c r="A17" s="11"/>
      <c r="B17" s="11"/>
      <c r="C17" s="11"/>
      <c r="D17" s="6"/>
      <c r="E17" s="6"/>
      <c r="F17" s="6"/>
      <c r="G17" s="12"/>
      <c r="H17" s="4"/>
      <c r="I17" s="5"/>
      <c r="J17" s="5"/>
      <c r="K17" s="5"/>
    </row>
    <row r="18" spans="1:11" ht="8.25" customHeight="1">
      <c r="A18" s="11"/>
      <c r="B18" s="11"/>
      <c r="C18" s="11"/>
      <c r="D18" s="6"/>
      <c r="E18" s="6"/>
      <c r="F18" s="6"/>
      <c r="G18" s="12"/>
      <c r="H18" s="4"/>
      <c r="I18" s="5"/>
      <c r="J18" s="5"/>
      <c r="K18" s="5"/>
    </row>
    <row r="19" spans="1:11" ht="17.25">
      <c r="A19" s="11"/>
      <c r="B19" s="11"/>
      <c r="C19" s="11"/>
      <c r="D19" s="239" t="s">
        <v>49</v>
      </c>
      <c r="E19" s="239"/>
      <c r="F19" s="239"/>
      <c r="G19" s="12"/>
      <c r="H19" s="18" t="s">
        <v>50</v>
      </c>
      <c r="I19" s="19"/>
      <c r="J19" s="19"/>
      <c r="K19" s="20"/>
    </row>
    <row r="20" spans="1:11" ht="17.25">
      <c r="A20" s="11"/>
      <c r="B20" s="11"/>
      <c r="C20" s="11"/>
      <c r="D20" s="8"/>
      <c r="E20" s="8"/>
      <c r="F20" s="8"/>
      <c r="G20" s="12"/>
      <c r="H20" s="249" t="s">
        <v>73</v>
      </c>
      <c r="I20" s="250"/>
      <c r="J20" s="250"/>
      <c r="K20" s="251"/>
    </row>
    <row r="21" spans="1:11" ht="18" thickBot="1">
      <c r="A21" s="11"/>
      <c r="B21" s="11"/>
      <c r="C21" s="11"/>
      <c r="D21" s="8"/>
      <c r="E21" s="8"/>
      <c r="F21" s="8"/>
      <c r="G21" s="12"/>
      <c r="H21" s="244" t="s">
        <v>84</v>
      </c>
      <c r="I21" s="245"/>
      <c r="J21" s="245"/>
      <c r="K21" s="246"/>
    </row>
    <row r="22" spans="1:11" ht="8.25" customHeight="1">
      <c r="A22" s="11"/>
      <c r="B22" s="11"/>
      <c r="C22" s="11"/>
      <c r="D22" s="6"/>
      <c r="E22" s="6"/>
      <c r="F22" s="6"/>
      <c r="G22" s="12"/>
      <c r="H22" s="14"/>
      <c r="I22" s="14"/>
      <c r="J22" s="14"/>
      <c r="K22" s="7"/>
    </row>
    <row r="23" spans="1:11" ht="17.25">
      <c r="A23" s="11"/>
      <c r="B23" s="11"/>
      <c r="C23" s="11"/>
      <c r="D23" s="239" t="s">
        <v>51</v>
      </c>
      <c r="E23" s="239"/>
      <c r="F23" s="239"/>
      <c r="G23" s="12"/>
      <c r="H23" s="248" t="s">
        <v>52</v>
      </c>
      <c r="I23" s="248"/>
      <c r="J23" s="248"/>
      <c r="K23" s="248"/>
    </row>
    <row r="24" spans="1:11" ht="17.25">
      <c r="A24" s="11"/>
      <c r="B24" s="11"/>
      <c r="C24" s="11"/>
      <c r="D24" s="243"/>
      <c r="E24" s="243"/>
      <c r="F24" s="243"/>
      <c r="G24" s="12"/>
      <c r="H24" s="247" t="s">
        <v>53</v>
      </c>
      <c r="I24" s="247"/>
      <c r="J24" s="247"/>
      <c r="K24" s="5"/>
    </row>
    <row r="25" spans="1:11" ht="17.25">
      <c r="A25" s="11"/>
      <c r="B25" s="11"/>
      <c r="C25" s="11"/>
      <c r="D25" s="239" t="s">
        <v>54</v>
      </c>
      <c r="E25" s="239"/>
      <c r="F25" s="239"/>
      <c r="G25" s="11"/>
      <c r="H25" s="4" t="s">
        <v>66</v>
      </c>
      <c r="I25" s="5"/>
      <c r="J25" s="13"/>
      <c r="K25" s="13"/>
    </row>
    <row r="26" spans="1:11" ht="17.25">
      <c r="A26" s="11"/>
      <c r="B26" s="11"/>
      <c r="C26" s="11"/>
      <c r="D26" s="239" t="s">
        <v>55</v>
      </c>
      <c r="E26" s="239"/>
      <c r="F26" s="239"/>
      <c r="G26" s="11"/>
      <c r="H26" s="4" t="s">
        <v>67</v>
      </c>
      <c r="I26" s="5"/>
      <c r="J26" s="13"/>
      <c r="K26" s="13"/>
    </row>
    <row r="27" spans="1:11" ht="17.25">
      <c r="A27" s="11"/>
      <c r="B27" s="11"/>
      <c r="C27" s="11"/>
      <c r="D27" s="239" t="s">
        <v>56</v>
      </c>
      <c r="E27" s="239"/>
      <c r="F27" s="239"/>
      <c r="G27" s="11"/>
      <c r="H27" s="252" t="s">
        <v>57</v>
      </c>
      <c r="I27" s="252"/>
      <c r="J27" s="252"/>
      <c r="K27" s="13"/>
    </row>
    <row r="28" spans="1:11" ht="17.25">
      <c r="A28" s="11"/>
      <c r="B28" s="11"/>
      <c r="C28" s="11"/>
      <c r="D28" s="11"/>
      <c r="E28" s="11"/>
      <c r="F28" s="11"/>
      <c r="G28" s="11"/>
      <c r="H28" s="247" t="s">
        <v>53</v>
      </c>
      <c r="I28" s="247"/>
      <c r="J28" s="247"/>
      <c r="K28" s="13"/>
    </row>
    <row r="29" spans="1:11" ht="18">
      <c r="A29" s="11"/>
      <c r="B29" s="11"/>
      <c r="C29" s="11"/>
      <c r="D29" s="11"/>
      <c r="E29" s="11"/>
      <c r="F29" s="11"/>
      <c r="G29" s="11"/>
      <c r="H29" s="13"/>
      <c r="I29" s="13"/>
      <c r="J29" s="13"/>
      <c r="K29" s="13"/>
    </row>
    <row r="31" ht="18">
      <c r="E31" s="21"/>
    </row>
  </sheetData>
  <sheetProtection/>
  <mergeCells count="22">
    <mergeCell ref="D10:F10"/>
    <mergeCell ref="D13:F13"/>
    <mergeCell ref="D19:F19"/>
    <mergeCell ref="D23:F23"/>
    <mergeCell ref="D27:F27"/>
    <mergeCell ref="H27:J27"/>
    <mergeCell ref="J15:K15"/>
    <mergeCell ref="H13:K13"/>
    <mergeCell ref="H28:J28"/>
    <mergeCell ref="F16:I16"/>
    <mergeCell ref="J16:K16"/>
    <mergeCell ref="D25:F25"/>
    <mergeCell ref="H10:K10"/>
    <mergeCell ref="H11:K11"/>
    <mergeCell ref="H14:K14"/>
    <mergeCell ref="D26:F26"/>
    <mergeCell ref="F15:I15"/>
    <mergeCell ref="D24:F24"/>
    <mergeCell ref="H21:K21"/>
    <mergeCell ref="H24:J24"/>
    <mergeCell ref="H23:K23"/>
    <mergeCell ref="H20:K20"/>
  </mergeCells>
  <printOptions/>
  <pageMargins left="0.25" right="0.25" top="0.75" bottom="0.75" header="0.3" footer="0.3"/>
  <pageSetup horizontalDpi="600" verticalDpi="600" orientation="portrait" paperSize="9" r:id="rId4"/>
  <ignoredErrors>
    <ignoredError sqref="H25" twoDigitTextYear="1"/>
  </ignoredErrors>
  <drawing r:id="rId3"/>
  <legacyDrawing r:id="rId2"/>
  <oleObjects>
    <oleObject progId="" shapeId="693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ŽUC-KRIŽEVCI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Korisnik</cp:lastModifiedBy>
  <cp:lastPrinted>2023-03-22T08:57:56Z</cp:lastPrinted>
  <dcterms:created xsi:type="dcterms:W3CDTF">2005-06-08T05:46:14Z</dcterms:created>
  <dcterms:modified xsi:type="dcterms:W3CDTF">2023-07-28T10:18:27Z</dcterms:modified>
  <cp:category/>
  <cp:version/>
  <cp:contentType/>
  <cp:contentStatus/>
</cp:coreProperties>
</file>