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plan/Financijski plan 2024/"/>
    </mc:Choice>
  </mc:AlternateContent>
  <xr:revisionPtr revIDLastSave="15" documentId="8_{0520EAA0-BFEF-4E57-ACF2-1FE8D619D057}" xr6:coauthVersionLast="47" xr6:coauthVersionMax="47" xr10:uidLastSave="{092688D3-CEEC-452D-BACB-6CC43EFB374C}"/>
  <bookViews>
    <workbookView xWindow="-108" yWindow="-108" windowWidth="23256" windowHeight="12456" tabRatio="447" activeTab="2" xr2:uid="{00000000-000D-0000-FFFF-FFFF00000000}"/>
  </bookViews>
  <sheets>
    <sheet name="Sažetak" sheetId="4" r:id="rId1"/>
    <sheet name="Opći i posebni dio" sheetId="1" r:id="rId2"/>
    <sheet name="Funkcije i izvori financiranja" sheetId="3" r:id="rId3"/>
  </sheets>
  <definedNames>
    <definedName name="_xlnm.Print_Area" localSheetId="1">'Opći i posebni dio'!$A$1:$M$62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3" l="1"/>
  <c r="M25" i="3"/>
  <c r="L25" i="3"/>
  <c r="M12" i="1"/>
  <c r="M11" i="1"/>
  <c r="M9" i="1"/>
  <c r="M13" i="1"/>
  <c r="L51" i="1"/>
  <c r="M51" i="1" s="1"/>
  <c r="L52" i="1"/>
  <c r="M52" i="1"/>
  <c r="L53" i="1"/>
  <c r="M53" i="1" s="1"/>
  <c r="L50" i="1"/>
  <c r="K50" i="1"/>
  <c r="M62" i="1"/>
  <c r="M61" i="1"/>
  <c r="M60" i="1"/>
  <c r="M59" i="1"/>
  <c r="M58" i="1"/>
  <c r="M56" i="1"/>
  <c r="M55" i="1"/>
  <c r="M33" i="1"/>
  <c r="M20" i="1"/>
  <c r="M22" i="1"/>
  <c r="H18" i="4"/>
  <c r="H15" i="4"/>
  <c r="F27" i="4"/>
  <c r="F17" i="4"/>
  <c r="F14" i="4"/>
  <c r="F20" i="4" s="1"/>
  <c r="M50" i="1" l="1"/>
  <c r="F28" i="4"/>
  <c r="F34" i="4" s="1"/>
  <c r="F35" i="4" s="1"/>
  <c r="H27" i="4"/>
  <c r="G27" i="4"/>
  <c r="H17" i="4"/>
  <c r="G17" i="4"/>
  <c r="H14" i="4"/>
  <c r="G14" i="4"/>
  <c r="N15" i="3"/>
  <c r="M15" i="3"/>
  <c r="L15" i="3"/>
  <c r="G20" i="4" l="1"/>
  <c r="H20" i="4"/>
  <c r="H28" i="4" s="1"/>
  <c r="H34" i="4" s="1"/>
  <c r="H35" i="4" s="1"/>
  <c r="G28" i="4" l="1"/>
  <c r="G34" i="4" s="1"/>
  <c r="G35" i="4" s="1"/>
  <c r="L13" i="3"/>
  <c r="L14" i="3"/>
  <c r="L8" i="3"/>
  <c r="M7" i="1" l="1"/>
  <c r="M5" i="1" s="1"/>
  <c r="L17" i="3"/>
  <c r="M24" i="1"/>
  <c r="L7" i="3"/>
  <c r="L5" i="3" s="1"/>
  <c r="L11" i="3"/>
  <c r="L7" i="1"/>
  <c r="L5" i="1" s="1"/>
  <c r="K7" i="1"/>
  <c r="L18" i="1" l="1"/>
  <c r="L16" i="1" s="1"/>
  <c r="M18" i="1"/>
  <c r="M16" i="1" s="1"/>
  <c r="K18" i="1"/>
  <c r="K49" i="1"/>
  <c r="K47" i="1" s="1"/>
  <c r="K45" i="1" s="1"/>
  <c r="K43" i="1" s="1"/>
  <c r="L49" i="1"/>
  <c r="L47" i="1" s="1"/>
  <c r="L45" i="1" s="1"/>
  <c r="L43" i="1" s="1"/>
  <c r="M49" i="1"/>
  <c r="M47" i="1" s="1"/>
  <c r="M45" i="1" s="1"/>
  <c r="M43" i="1" s="1"/>
  <c r="M14" i="3"/>
  <c r="M19" i="3"/>
  <c r="M17" i="3" s="1"/>
  <c r="M8" i="3"/>
  <c r="M7" i="3"/>
  <c r="K16" i="1" l="1"/>
  <c r="M5" i="3"/>
  <c r="M13" i="3"/>
  <c r="M11" i="3" s="1"/>
  <c r="N13" i="3"/>
  <c r="N14" i="3"/>
  <c r="M31" i="1"/>
  <c r="M29" i="1" s="1"/>
  <c r="L31" i="1"/>
  <c r="L29" i="1" s="1"/>
  <c r="N11" i="3" l="1"/>
  <c r="N7" i="3"/>
  <c r="N8" i="3"/>
  <c r="N19" i="3"/>
  <c r="N17" i="3" s="1"/>
  <c r="N5" i="3" l="1"/>
</calcChain>
</file>

<file path=xl/sharedStrings.xml><?xml version="1.0" encoding="utf-8"?>
<sst xmlns="http://schemas.openxmlformats.org/spreadsheetml/2006/main" count="117" uniqueCount="90">
  <si>
    <t xml:space="preserve"> </t>
  </si>
  <si>
    <t>I.  OPĆI DIO</t>
  </si>
  <si>
    <t>Članak 1.</t>
  </si>
  <si>
    <t>Članak 2.</t>
  </si>
  <si>
    <t>Broj konta</t>
  </si>
  <si>
    <t>Izvor</t>
  </si>
  <si>
    <t xml:space="preserve">                 NAZIV </t>
  </si>
  <si>
    <t>PRIHODI POSLOVANJA</t>
  </si>
  <si>
    <t>PRIHODI OD IMOVINE</t>
  </si>
  <si>
    <t xml:space="preserve">PRIHODI OD UPRAVNIH I ADMINISTRATIVNIH PRISTOJBI,                        PRISTOJBI PO POSEBNIM PROPISIMA I NAKNADA           </t>
  </si>
  <si>
    <t>PRIHODI IZ NADLEŽNOG PRORAČUNA</t>
  </si>
  <si>
    <t>RASHODI POSLOVANJA</t>
  </si>
  <si>
    <t xml:space="preserve">RASHODI ZA ZAPOSLENE                        </t>
  </si>
  <si>
    <t xml:space="preserve">MATERIJALNI RASHODI                          </t>
  </si>
  <si>
    <t xml:space="preserve">FINANCIJSKI  RASHODI                                                       </t>
  </si>
  <si>
    <t xml:space="preserve">VLASTITI IZVORI </t>
  </si>
  <si>
    <t xml:space="preserve">REZULTAT POSLOVANJA </t>
  </si>
  <si>
    <t>Članak 3.</t>
  </si>
  <si>
    <t xml:space="preserve">Izvor </t>
  </si>
  <si>
    <t xml:space="preserve">UKUPNI  RASHODI                         </t>
  </si>
  <si>
    <t>RAZDJEL  001              DJEČJI VRTIĆ "MALI MEDO " GORNJA RIJEKA</t>
  </si>
  <si>
    <t>GLAVA  00101</t>
  </si>
  <si>
    <t xml:space="preserve">PREDŠKOLSKI ODGOJ </t>
  </si>
  <si>
    <t>Program:</t>
  </si>
  <si>
    <t>103</t>
  </si>
  <si>
    <t>Javne potrebe u djelstnostima predškolskog odgoja</t>
  </si>
  <si>
    <t>Aktivnost:</t>
  </si>
  <si>
    <t>A1003004</t>
  </si>
  <si>
    <t>Redovni rad dječjeg vrtića</t>
  </si>
  <si>
    <t>Izvor:</t>
  </si>
  <si>
    <t>1. Opći prihodi i primici</t>
  </si>
  <si>
    <t>4. Prihodi za posebne namjene</t>
  </si>
  <si>
    <t xml:space="preserve">RASHODI  ZA  ZAPOSLENE                                               </t>
  </si>
  <si>
    <t xml:space="preserve">MATERIJALNI RASHODI                                                   </t>
  </si>
  <si>
    <t xml:space="preserve">FINANCIJSKI RASHODI                            </t>
  </si>
  <si>
    <t xml:space="preserve">IZVOR FINANCIRANJA </t>
  </si>
  <si>
    <t xml:space="preserve">SVEUKUPNI PRIHODI </t>
  </si>
  <si>
    <t xml:space="preserve">Opći prihodi i primici </t>
  </si>
  <si>
    <t xml:space="preserve">Prihodi za posebne namjene </t>
  </si>
  <si>
    <t xml:space="preserve">SVEUKUPNI RASHODI </t>
  </si>
  <si>
    <t xml:space="preserve">FUNKCIJA </t>
  </si>
  <si>
    <t>SVEUKUPNI RASHODI</t>
  </si>
  <si>
    <t>0911</t>
  </si>
  <si>
    <t xml:space="preserve">Predškolsko obrazovanje </t>
  </si>
  <si>
    <t>Ostale pomoći</t>
  </si>
  <si>
    <t>5. Pomoći</t>
  </si>
  <si>
    <t>FINANCIJSKI PLAN PREMA IZVORIMA FINANCIRANJA</t>
  </si>
  <si>
    <t>FINANCIJSKI PLAN PREMA FUNKCIJSKOJ KLASIFIKACIJI</t>
  </si>
  <si>
    <t>Članak 4.</t>
  </si>
  <si>
    <t>Ovaj Financijski plan objavit će se na oglasnoj ploči i mrežnim stranicama Dječjeg vrtića Mali medo.</t>
  </si>
  <si>
    <t xml:space="preserve">Prihodi za posebne namjene                                                               </t>
  </si>
  <si>
    <t>UKUPNI RASHODI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</si>
  <si>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</si>
  <si>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</si>
  <si>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</si>
  <si>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</si>
  <si>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</si>
  <si>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</si>
  <si>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</si>
  <si>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</si>
  <si>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</si>
  <si>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</si>
  <si>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</si>
  <si>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</si>
  <si>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</si>
  <si>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</si>
  <si>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</si>
  <si>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</si>
  <si>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POMOĆI IZ INOZEMSTVA I OD SUBJEKATA UNUTAR OPĆEG PRORAČUNA</t>
  </si>
  <si>
    <t xml:space="preserve">                         UKUPNI PRIHODI</t>
  </si>
  <si>
    <t>Planirano 2024.</t>
  </si>
  <si>
    <t>Povećanje/smanjenje</t>
  </si>
  <si>
    <t>Novi plan 2024</t>
  </si>
  <si>
    <t>II. POSEBNI DIO</t>
  </si>
  <si>
    <t xml:space="preserve">             Antonia Šturbek</t>
  </si>
  <si>
    <t xml:space="preserve">VLASTITI IZVORI (VIŠAK POSLOVANJA)                   </t>
  </si>
  <si>
    <t xml:space="preserve">U Financijskom planu Dječjeg vrtića Mali medo za 2024. i projekcijama za 2025. i 2026. godinu (u daljnjem tekstu: Financijski plan) u članku 1. mijenjaju se: </t>
  </si>
  <si>
    <t xml:space="preserve">C) PRENESENI VIŠAK/ MANJAK </t>
  </si>
  <si>
    <t>A.   RAČUN PRIHODA I RASHODA</t>
  </si>
  <si>
    <t xml:space="preserve">                                         C. PRENESENI VIŠAK/ MANJAK </t>
  </si>
  <si>
    <t xml:space="preserve">Višak prihoda </t>
  </si>
  <si>
    <t>U članku 2. prihodi i rashodi po ekonomskoj klasifikaciji utvrđeni u A) Računu prihoda i rashoda i C) Prenesenom višku/manju mijenjaju se u  A. Računu prihoda i rashoda</t>
  </si>
  <si>
    <t xml:space="preserve"> i C. Prenesenom višku/manjku, kako slijedi:</t>
  </si>
  <si>
    <t>PRIJEDLOG IZMJENA FINANCIJSKOG PLANA DJEČJEG VRTIĆA MALI MEDO ZA 2024. GODINU</t>
  </si>
  <si>
    <t>Provode se izmjene Financijskog plana po ekonomskoj, organizacijskoj, programskoj i funkcijskoj  kalasifikaciji, te izvorima financiranja, kako slijedi:</t>
  </si>
  <si>
    <t xml:space="preserve">Na temelju članka 29. i 30. Zakona o proračunu ("Narodne novine" broj 144/21) i članka 41. Statuta Dječjeg vrtića Mali medo KLASA: 601-01/21-01/03, URBROJ: 2137-25-1-21-1 od 8. studenog 2021. godine i KLASA: 601-01/22-01/12 od 14. studenog 2022. KLASA: 601-02/23-03/10, URBROJ: 2137-25-1-23-2 od 20. lipnja 2023. (pročišćeni tekst), Upravno vijeće Dječjeg vrtića Mali medo na 49. sjednici održanoj 20.12.2024. donijelo je									</t>
  </si>
  <si>
    <t>KLASA: 400-02/24-01/_2</t>
  </si>
  <si>
    <t>URBROJ: 2137-25-1-24-1</t>
  </si>
  <si>
    <t>Gornja Rijeka, 20. prosinca 2024.</t>
  </si>
  <si>
    <t xml:space="preserve">          PREDSJEDNICA UV: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</si>
</sst>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4" fontId="3" fillId="0" borderId="0" xfId="0" applyNumberFormat="1" applyFont="1" applyAlignment="1">
      <alignment horizontal="right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6" fillId="4" borderId="0" xfId="0" applyFont="1" applyFill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4" fillId="2" borderId="0" xfId="0" applyFont="1" applyFill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49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10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4" borderId="0" xfId="0" applyNumberFormat="1" applyFont="1" applyFill="1" applyAlignment="1">
      <alignment horizontal="right"/>
    </xf>
    <xf numFmtId="0" fontId="7" fillId="0" borderId="2" xfId="0" applyFont="1" applyBorder="1" applyAlignment="1">
      <alignment wrapText="1"/>
    </xf>
    <xf numFmtId="0" fontId="17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9" fillId="0" borderId="0" xfId="0" applyNumberFormat="1" applyFont="1"/>
    <xf numFmtId="0" fontId="1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4" fontId="4" fillId="5" borderId="3" xfId="0" quotePrefix="1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6" borderId="3" xfId="0" quotePrefix="1" applyNumberFormat="1" applyFont="1" applyFill="1" applyBorder="1" applyAlignment="1">
      <alignment horizontal="right"/>
    </xf>
    <xf numFmtId="4" fontId="4" fillId="5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" fontId="4" fillId="6" borderId="1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/>
    </xf>
    <xf numFmtId="49" fontId="11" fillId="0" borderId="0" xfId="0" applyNumberFormat="1" applyFont="1"/>
    <xf numFmtId="4" fontId="11" fillId="0" borderId="0" xfId="0" applyNumberFormat="1" applyFont="1" applyAlignment="1">
      <alignment horizontal="right"/>
    </xf>
    <xf numFmtId="49" fontId="8" fillId="0" borderId="0" xfId="0" applyNumberFormat="1" applyFont="1"/>
    <xf numFmtId="0" fontId="12" fillId="0" borderId="0" xfId="0" applyFont="1"/>
    <xf numFmtId="4" fontId="17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4" fillId="0" borderId="3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5" borderId="3" xfId="0" quotePrefix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0" fontId="5" fillId="0" borderId="2" xfId="0" applyFont="1" applyBorder="1" applyAlignment="1">
      <alignment horizontal="left"/>
    </xf>
    <xf numFmtId="0" fontId="5" fillId="0" borderId="0" xfId="0" applyFont="1"/>
    <xf numFmtId="0" fontId="3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" fontId="3" fillId="0" borderId="0" xfId="0" applyNumberFormat="1" applyFont="1" applyAlignment="1">
      <alignment wrapText="1"/>
    </xf>
    <xf numFmtId="0" fontId="0" fillId="0" borderId="0" xfId="0"/>
    <xf numFmtId="0" fontId="17" fillId="0" borderId="0" xfId="0" applyFont="1"/>
    <xf numFmtId="0" fontId="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09517-98CD-4F54-AB3F-43E79B899C5A}">
  <dimension ref="A1:J40"/>
  <sheetViews>
    <sheetView workbookViewId="0">
      <selection activeCell="G5" sqref="G5"/>
    </sheetView>
  </sheetViews>
  <sheetFormatPr defaultColWidth="9.109375" defaultRowHeight="11.4" x14ac:dyDescent="0.2"/>
  <cols>
    <col min="1" max="4" width="9.109375" style="1"/>
    <col min="5" max="5" width="16.88671875" style="1" customWidth="1"/>
    <col min="6" max="6" width="21.21875" style="1" customWidth="1"/>
    <col min="7" max="7" width="19.77734375" style="1" customWidth="1"/>
    <col min="8" max="8" width="20.5546875" style="1" customWidth="1"/>
    <col min="9" max="16384" width="9.109375" style="1"/>
  </cols>
  <sheetData>
    <row r="1" spans="1:10" ht="43.8" customHeight="1" x14ac:dyDescent="0.2">
      <c r="A1" s="160" t="s">
        <v>85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7.5" customHeight="1" x14ac:dyDescent="0.2"/>
    <row r="3" spans="1:10" ht="13.2" x14ac:dyDescent="0.25">
      <c r="A3" s="101" t="s">
        <v>83</v>
      </c>
      <c r="B3" s="101"/>
      <c r="C3" s="101"/>
      <c r="D3" s="101"/>
      <c r="E3" s="101"/>
      <c r="F3" s="101"/>
      <c r="G3" s="101"/>
      <c r="H3" s="101"/>
    </row>
    <row r="4" spans="1:10" ht="9" customHeight="1" x14ac:dyDescent="0.2"/>
    <row r="5" spans="1:10" ht="12" x14ac:dyDescent="0.25">
      <c r="A5" s="2" t="s">
        <v>1</v>
      </c>
      <c r="B5" s="2"/>
    </row>
    <row r="6" spans="1:10" ht="4.5" customHeight="1" x14ac:dyDescent="0.2"/>
    <row r="7" spans="1:10" x14ac:dyDescent="0.2">
      <c r="A7" s="102" t="s">
        <v>2</v>
      </c>
      <c r="B7" s="102"/>
      <c r="C7" s="102"/>
      <c r="D7" s="102"/>
      <c r="E7" s="102"/>
      <c r="F7" s="102"/>
      <c r="G7" s="102"/>
      <c r="H7" s="102"/>
    </row>
    <row r="8" spans="1:10" ht="3" customHeight="1" x14ac:dyDescent="0.2"/>
    <row r="9" spans="1:10" x14ac:dyDescent="0.2">
      <c r="A9" s="103" t="s">
        <v>76</v>
      </c>
      <c r="B9" s="103"/>
      <c r="C9" s="103"/>
      <c r="D9" s="103"/>
      <c r="E9" s="103"/>
      <c r="F9" s="103"/>
      <c r="G9" s="103"/>
      <c r="H9" s="103"/>
    </row>
    <row r="10" spans="1:10" ht="6.75" customHeight="1" x14ac:dyDescent="0.2"/>
    <row r="11" spans="1:10" ht="12" x14ac:dyDescent="0.25">
      <c r="A11" s="104" t="s">
        <v>52</v>
      </c>
      <c r="B11" s="105"/>
      <c r="C11" s="105"/>
      <c r="D11" s="105"/>
      <c r="E11" s="105"/>
      <c r="F11" s="105"/>
      <c r="G11" s="105"/>
      <c r="H11" s="105"/>
    </row>
    <row r="12" spans="1:10" ht="12" customHeight="1" x14ac:dyDescent="0.25">
      <c r="A12" s="40"/>
      <c r="B12" s="41"/>
      <c r="C12" s="41"/>
      <c r="D12" s="41"/>
      <c r="E12" s="42"/>
      <c r="F12" s="43"/>
      <c r="G12" s="43"/>
      <c r="H12" s="43"/>
    </row>
    <row r="13" spans="1:10" ht="12" x14ac:dyDescent="0.25">
      <c r="A13" s="44"/>
      <c r="B13" s="45"/>
      <c r="C13" s="45"/>
      <c r="D13" s="46"/>
      <c r="E13" s="47"/>
      <c r="F13" s="48" t="s">
        <v>70</v>
      </c>
      <c r="G13" s="48" t="s">
        <v>71</v>
      </c>
      <c r="H13" s="48" t="s">
        <v>72</v>
      </c>
    </row>
    <row r="14" spans="1:10" ht="12" x14ac:dyDescent="0.25">
      <c r="A14" s="110" t="s">
        <v>53</v>
      </c>
      <c r="B14" s="109"/>
      <c r="C14" s="109"/>
      <c r="D14" s="109"/>
      <c r="E14" s="118"/>
      <c r="F14" s="51">
        <f t="shared" ref="F14" si="0">F15+F16</f>
        <v>214450</v>
      </c>
      <c r="G14" s="51">
        <f t="shared" ref="G14:H14" si="1">G15+G16</f>
        <v>4428.9799999999996</v>
      </c>
      <c r="H14" s="51">
        <f t="shared" si="1"/>
        <v>218878.98</v>
      </c>
    </row>
    <row r="15" spans="1:10" ht="12" x14ac:dyDescent="0.25">
      <c r="A15" s="119" t="s">
        <v>54</v>
      </c>
      <c r="B15" s="117"/>
      <c r="C15" s="117"/>
      <c r="D15" s="117"/>
      <c r="E15" s="107"/>
      <c r="F15" s="55">
        <v>214450</v>
      </c>
      <c r="G15" s="55">
        <v>4428.9799999999996</v>
      </c>
      <c r="H15" s="55">
        <f>F15+G15</f>
        <v>218878.98</v>
      </c>
    </row>
    <row r="16" spans="1:10" ht="12" x14ac:dyDescent="0.25">
      <c r="A16" s="106" t="s">
        <v>55</v>
      </c>
      <c r="B16" s="107"/>
      <c r="C16" s="107"/>
      <c r="D16" s="107"/>
      <c r="E16" s="107"/>
      <c r="F16" s="55">
        <v>0</v>
      </c>
      <c r="G16" s="55">
        <v>0</v>
      </c>
      <c r="H16" s="55">
        <v>0</v>
      </c>
    </row>
    <row r="17" spans="1:8" ht="12" x14ac:dyDescent="0.25">
      <c r="A17" s="50" t="s">
        <v>56</v>
      </c>
      <c r="B17" s="49"/>
      <c r="C17" s="49"/>
      <c r="D17" s="49"/>
      <c r="E17" s="49"/>
      <c r="F17" s="51">
        <f t="shared" ref="F17" si="2">F18+F19</f>
        <v>214450</v>
      </c>
      <c r="G17" s="51">
        <f t="shared" ref="G17:H17" si="3">G18+G19</f>
        <v>8100</v>
      </c>
      <c r="H17" s="51">
        <f t="shared" si="3"/>
        <v>222550</v>
      </c>
    </row>
    <row r="18" spans="1:8" ht="12" x14ac:dyDescent="0.25">
      <c r="A18" s="116" t="s">
        <v>57</v>
      </c>
      <c r="B18" s="117"/>
      <c r="C18" s="117"/>
      <c r="D18" s="117"/>
      <c r="E18" s="117"/>
      <c r="F18" s="55">
        <v>214450</v>
      </c>
      <c r="G18" s="55">
        <v>8100</v>
      </c>
      <c r="H18" s="55">
        <f>F18+G18</f>
        <v>222550</v>
      </c>
    </row>
    <row r="19" spans="1:8" ht="12" x14ac:dyDescent="0.25">
      <c r="A19" s="106" t="s">
        <v>58</v>
      </c>
      <c r="B19" s="107"/>
      <c r="C19" s="107"/>
      <c r="D19" s="107"/>
      <c r="E19" s="107"/>
      <c r="F19" s="55">
        <v>0</v>
      </c>
      <c r="G19" s="55">
        <v>0</v>
      </c>
      <c r="H19" s="55">
        <v>0</v>
      </c>
    </row>
    <row r="20" spans="1:8" ht="12" x14ac:dyDescent="0.25">
      <c r="A20" s="108" t="s">
        <v>59</v>
      </c>
      <c r="B20" s="109"/>
      <c r="C20" s="109"/>
      <c r="D20" s="109"/>
      <c r="E20" s="109"/>
      <c r="F20" s="51">
        <f t="shared" ref="F20" si="4">F14-F17</f>
        <v>0</v>
      </c>
      <c r="G20" s="51">
        <f t="shared" ref="G20:H20" si="5">G14-G17</f>
        <v>-3671.0200000000004</v>
      </c>
      <c r="H20" s="51">
        <f t="shared" si="5"/>
        <v>-3671.0199999999895</v>
      </c>
    </row>
    <row r="21" spans="1:8" ht="7.5" customHeight="1" x14ac:dyDescent="0.2">
      <c r="A21" s="38"/>
      <c r="B21" s="52"/>
      <c r="C21" s="52"/>
      <c r="D21" s="52"/>
      <c r="E21" s="52"/>
      <c r="F21" s="52"/>
      <c r="G21" s="5"/>
      <c r="H21" s="5"/>
    </row>
    <row r="22" spans="1:8" ht="12" x14ac:dyDescent="0.25">
      <c r="A22" s="104" t="s">
        <v>60</v>
      </c>
      <c r="B22" s="105"/>
      <c r="C22" s="105"/>
      <c r="D22" s="105"/>
      <c r="E22" s="105"/>
      <c r="F22" s="105"/>
      <c r="G22" s="105"/>
      <c r="H22" s="105"/>
    </row>
    <row r="23" spans="1:8" ht="5.25" customHeight="1" x14ac:dyDescent="0.2">
      <c r="A23" s="38"/>
      <c r="B23" s="52"/>
      <c r="C23" s="52"/>
      <c r="D23" s="52"/>
      <c r="E23" s="52"/>
      <c r="F23" s="52"/>
      <c r="G23" s="5"/>
      <c r="H23" s="5"/>
    </row>
    <row r="24" spans="1:8" ht="12" x14ac:dyDescent="0.25">
      <c r="A24" s="44"/>
      <c r="B24" s="45"/>
      <c r="C24" s="45"/>
      <c r="D24" s="46"/>
      <c r="E24" s="47"/>
      <c r="F24" s="48" t="s">
        <v>70</v>
      </c>
      <c r="G24" s="48" t="s">
        <v>71</v>
      </c>
      <c r="H24" s="48" t="s">
        <v>72</v>
      </c>
    </row>
    <row r="25" spans="1:8" ht="12" x14ac:dyDescent="0.25">
      <c r="A25" s="106" t="s">
        <v>61</v>
      </c>
      <c r="B25" s="107"/>
      <c r="C25" s="107"/>
      <c r="D25" s="107"/>
      <c r="E25" s="107"/>
      <c r="F25" s="55">
        <v>0</v>
      </c>
      <c r="G25" s="55">
        <v>0</v>
      </c>
      <c r="H25" s="55">
        <v>0</v>
      </c>
    </row>
    <row r="26" spans="1:8" ht="12" x14ac:dyDescent="0.25">
      <c r="A26" s="106" t="s">
        <v>62</v>
      </c>
      <c r="B26" s="107"/>
      <c r="C26" s="107"/>
      <c r="D26" s="107"/>
      <c r="E26" s="107"/>
      <c r="F26" s="55">
        <v>0</v>
      </c>
      <c r="G26" s="55">
        <v>0</v>
      </c>
      <c r="H26" s="55">
        <v>0</v>
      </c>
    </row>
    <row r="27" spans="1:8" ht="12" x14ac:dyDescent="0.25">
      <c r="A27" s="108" t="s">
        <v>63</v>
      </c>
      <c r="B27" s="109"/>
      <c r="C27" s="109"/>
      <c r="D27" s="109"/>
      <c r="E27" s="109"/>
      <c r="F27" s="51">
        <f t="shared" ref="F27" si="6">F25-F26</f>
        <v>0</v>
      </c>
      <c r="G27" s="51">
        <f t="shared" ref="G27:H27" si="7">G25-G26</f>
        <v>0</v>
      </c>
      <c r="H27" s="51">
        <f t="shared" si="7"/>
        <v>0</v>
      </c>
    </row>
    <row r="28" spans="1:8" ht="12" x14ac:dyDescent="0.25">
      <c r="A28" s="108" t="s">
        <v>64</v>
      </c>
      <c r="B28" s="109"/>
      <c r="C28" s="109"/>
      <c r="D28" s="109"/>
      <c r="E28" s="109"/>
      <c r="F28" s="51">
        <f t="shared" ref="F28" si="8">F20+F27</f>
        <v>0</v>
      </c>
      <c r="G28" s="51">
        <f t="shared" ref="G28:H28" si="9">G20+G27</f>
        <v>-3671.0200000000004</v>
      </c>
      <c r="H28" s="51">
        <f t="shared" si="9"/>
        <v>-3671.0199999999895</v>
      </c>
    </row>
    <row r="29" spans="1:8" ht="8.25" customHeight="1" x14ac:dyDescent="0.2">
      <c r="A29" s="53"/>
      <c r="B29" s="52"/>
      <c r="C29" s="52"/>
      <c r="D29" s="52"/>
      <c r="E29" s="52"/>
      <c r="F29" s="52"/>
      <c r="G29" s="5"/>
      <c r="H29" s="5"/>
    </row>
    <row r="30" spans="1:8" ht="12" x14ac:dyDescent="0.25">
      <c r="A30" s="104" t="s">
        <v>77</v>
      </c>
      <c r="B30" s="105"/>
      <c r="C30" s="105"/>
      <c r="D30" s="105"/>
      <c r="E30" s="105"/>
      <c r="F30" s="105"/>
      <c r="G30" s="105"/>
      <c r="H30" s="105"/>
    </row>
    <row r="31" spans="1:8" ht="4.5" customHeight="1" x14ac:dyDescent="0.25">
      <c r="A31" s="38"/>
      <c r="B31" s="39"/>
      <c r="C31" s="39"/>
      <c r="D31" s="39"/>
      <c r="E31" s="39"/>
      <c r="F31" s="39"/>
      <c r="G31" s="39"/>
      <c r="H31" s="39"/>
    </row>
    <row r="32" spans="1:8" ht="12" x14ac:dyDescent="0.25">
      <c r="A32" s="44"/>
      <c r="B32" s="45"/>
      <c r="C32" s="45"/>
      <c r="D32" s="46"/>
      <c r="E32" s="47"/>
      <c r="F32" s="48" t="s">
        <v>70</v>
      </c>
      <c r="G32" s="48" t="s">
        <v>71</v>
      </c>
      <c r="H32" s="48" t="s">
        <v>72</v>
      </c>
    </row>
    <row r="33" spans="1:8" ht="12" x14ac:dyDescent="0.25">
      <c r="A33" s="113" t="s">
        <v>65</v>
      </c>
      <c r="B33" s="114"/>
      <c r="C33" s="114"/>
      <c r="D33" s="114"/>
      <c r="E33" s="115"/>
      <c r="F33" s="56">
        <v>0</v>
      </c>
      <c r="G33" s="56">
        <v>3671.02</v>
      </c>
      <c r="H33" s="60">
        <v>3671.02</v>
      </c>
    </row>
    <row r="34" spans="1:8" ht="12" x14ac:dyDescent="0.25">
      <c r="A34" s="108" t="s">
        <v>66</v>
      </c>
      <c r="B34" s="109"/>
      <c r="C34" s="109"/>
      <c r="D34" s="109"/>
      <c r="E34" s="109"/>
      <c r="F34" s="54">
        <f t="shared" ref="F34" si="10">F28+F33</f>
        <v>0</v>
      </c>
      <c r="G34" s="54">
        <f t="shared" ref="G34:H34" si="11">G28+G33</f>
        <v>0</v>
      </c>
      <c r="H34" s="57">
        <f t="shared" si="11"/>
        <v>1.0459189070388675E-11</v>
      </c>
    </row>
    <row r="35" spans="1:8" ht="43.2" customHeight="1" x14ac:dyDescent="0.25">
      <c r="A35" s="110" t="s">
        <v>67</v>
      </c>
      <c r="B35" s="111"/>
      <c r="C35" s="111"/>
      <c r="D35" s="111"/>
      <c r="E35" s="112"/>
      <c r="F35" s="54">
        <f t="shared" ref="F35" si="12">F20+F27+F33-F34</f>
        <v>0</v>
      </c>
      <c r="G35" s="54">
        <f t="shared" ref="G35:H35" si="13">G20+G27+G33-G34</f>
        <v>-4.5474735088646412E-13</v>
      </c>
      <c r="H35" s="57">
        <f t="shared" si="13"/>
        <v>0</v>
      </c>
    </row>
    <row r="37" spans="1:8" ht="13.2" x14ac:dyDescent="0.25">
      <c r="A37" s="100" t="s">
        <v>3</v>
      </c>
      <c r="B37" s="100"/>
      <c r="C37" s="100"/>
      <c r="D37" s="100"/>
      <c r="E37" s="100"/>
      <c r="F37" s="100"/>
      <c r="G37" s="100"/>
      <c r="H37" s="100"/>
    </row>
    <row r="38" spans="1:8" ht="2.25" customHeight="1" x14ac:dyDescent="0.2"/>
    <row r="39" spans="1:8" x14ac:dyDescent="0.2">
      <c r="A39" s="1" t="s">
        <v>81</v>
      </c>
    </row>
    <row r="40" spans="1:8" x14ac:dyDescent="0.2">
      <c r="A40" s="1" t="s">
        <v>82</v>
      </c>
    </row>
  </sheetData>
  <mergeCells count="21">
    <mergeCell ref="A1:J1"/>
    <mergeCell ref="A28:E28"/>
    <mergeCell ref="A25:E25"/>
    <mergeCell ref="A26:E26"/>
    <mergeCell ref="A14:E14"/>
    <mergeCell ref="A15:E15"/>
    <mergeCell ref="A37:H37"/>
    <mergeCell ref="A3:H3"/>
    <mergeCell ref="A7:H7"/>
    <mergeCell ref="A9:H9"/>
    <mergeCell ref="A11:H11"/>
    <mergeCell ref="A19:E19"/>
    <mergeCell ref="A22:H22"/>
    <mergeCell ref="A30:H30"/>
    <mergeCell ref="A34:E34"/>
    <mergeCell ref="A35:E35"/>
    <mergeCell ref="A33:E33"/>
    <mergeCell ref="A16:E16"/>
    <mergeCell ref="A18:E18"/>
    <mergeCell ref="A20:E20"/>
    <mergeCell ref="A27:E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1"/>
  <sheetViews>
    <sheetView topLeftCell="A29" zoomScale="120" zoomScaleNormal="120" workbookViewId="0">
      <selection activeCell="A39" sqref="A39:M39"/>
    </sheetView>
  </sheetViews>
  <sheetFormatPr defaultRowHeight="12.75" customHeight="1" x14ac:dyDescent="0.25"/>
  <cols>
    <col min="1" max="1" width="4.44140625" customWidth="1"/>
    <col min="2" max="2" width="4.33203125" customWidth="1"/>
    <col min="3" max="3" width="6.33203125" customWidth="1"/>
    <col min="4" max="4" width="8" style="98" customWidth="1"/>
    <col min="9" max="9" width="15.88671875" customWidth="1"/>
    <col min="10" max="10" width="0.21875" customWidth="1"/>
    <col min="11" max="11" width="14.6640625" style="73" customWidth="1"/>
    <col min="12" max="12" width="16.21875" style="73" customWidth="1"/>
    <col min="13" max="13" width="14.5546875" style="73" customWidth="1"/>
  </cols>
  <sheetData>
    <row r="1" spans="1:14" ht="12.75" customHeight="1" x14ac:dyDescent="0.25">
      <c r="A1" s="120" t="s">
        <v>78</v>
      </c>
      <c r="B1" s="100"/>
      <c r="C1" s="100"/>
      <c r="D1" s="100"/>
      <c r="E1" s="100"/>
      <c r="F1" s="100"/>
      <c r="G1" s="100"/>
      <c r="H1" s="100"/>
      <c r="I1" s="100"/>
      <c r="J1" s="58"/>
    </row>
    <row r="2" spans="1:14" ht="8.25" customHeight="1" x14ac:dyDescent="0.25">
      <c r="A2" s="5"/>
      <c r="B2" s="5"/>
      <c r="C2" s="5"/>
      <c r="D2" s="61"/>
      <c r="E2" s="127"/>
      <c r="F2" s="127"/>
      <c r="G2" s="127"/>
      <c r="H2" s="127"/>
      <c r="I2" s="127"/>
      <c r="J2" s="5"/>
      <c r="K2" s="27"/>
      <c r="L2" s="27"/>
      <c r="M2" s="27"/>
    </row>
    <row r="3" spans="1:14" ht="22.5" customHeight="1" x14ac:dyDescent="0.25">
      <c r="A3" s="123" t="s">
        <v>4</v>
      </c>
      <c r="B3" s="123"/>
      <c r="C3" s="123"/>
      <c r="D3" s="30" t="s">
        <v>5</v>
      </c>
      <c r="E3" s="132" t="s">
        <v>6</v>
      </c>
      <c r="F3" s="132"/>
      <c r="G3" s="132"/>
      <c r="H3" s="132"/>
      <c r="I3" s="132"/>
      <c r="J3" s="75"/>
      <c r="K3" s="76" t="s">
        <v>70</v>
      </c>
      <c r="L3" s="76" t="s">
        <v>71</v>
      </c>
      <c r="M3" s="76" t="s">
        <v>72</v>
      </c>
    </row>
    <row r="4" spans="1:14" ht="5.25" customHeight="1" x14ac:dyDescent="0.25">
      <c r="A4" s="77"/>
      <c r="B4" s="77"/>
      <c r="C4" s="77"/>
      <c r="D4" s="78"/>
      <c r="E4" s="74"/>
      <c r="F4" s="74"/>
      <c r="G4" s="74"/>
      <c r="H4" s="74"/>
      <c r="I4" s="74"/>
      <c r="J4" s="64"/>
      <c r="K4" s="79"/>
      <c r="L4" s="79"/>
      <c r="M4" s="79"/>
    </row>
    <row r="5" spans="1:14" ht="12.75" customHeight="1" x14ac:dyDescent="0.25">
      <c r="A5" s="4"/>
      <c r="B5" s="4"/>
      <c r="C5" s="4"/>
      <c r="D5" s="61"/>
      <c r="E5" s="121" t="s">
        <v>69</v>
      </c>
      <c r="F5" s="121"/>
      <c r="G5" s="121"/>
      <c r="H5" s="121"/>
      <c r="I5" s="121"/>
      <c r="J5" s="4"/>
      <c r="K5" s="63">
        <v>214450</v>
      </c>
      <c r="L5" s="63">
        <f>SUM(L7)</f>
        <v>4428.9799999999996</v>
      </c>
      <c r="M5" s="63">
        <f>SUM(M7)</f>
        <v>218878.98</v>
      </c>
    </row>
    <row r="6" spans="1:14" ht="6" customHeight="1" x14ac:dyDescent="0.25">
      <c r="A6" s="4"/>
      <c r="B6" s="4"/>
      <c r="C6" s="4"/>
      <c r="D6" s="61"/>
      <c r="E6" s="62"/>
      <c r="F6" s="62"/>
      <c r="G6" s="62"/>
      <c r="H6" s="62"/>
      <c r="I6" s="62"/>
      <c r="J6" s="4"/>
      <c r="K6" s="63"/>
      <c r="L6" s="63"/>
      <c r="M6" s="63"/>
    </row>
    <row r="7" spans="1:14" s="1" customFormat="1" ht="12.75" customHeight="1" x14ac:dyDescent="0.25">
      <c r="A7" s="61">
        <v>6</v>
      </c>
      <c r="B7" s="80"/>
      <c r="C7" s="80"/>
      <c r="D7" s="32"/>
      <c r="E7" s="121" t="s">
        <v>7</v>
      </c>
      <c r="F7" s="121"/>
      <c r="G7" s="121"/>
      <c r="H7" s="121"/>
      <c r="I7" s="121"/>
      <c r="J7" s="4"/>
      <c r="K7" s="63">
        <f>SUM(K11+K12+K13+K9)</f>
        <v>214450</v>
      </c>
      <c r="L7" s="63">
        <f>SUM(L11+L12+L13+L9)</f>
        <v>4428.9799999999996</v>
      </c>
      <c r="M7" s="63">
        <f>SUM(M11+M12+M13+M9)</f>
        <v>218878.98</v>
      </c>
    </row>
    <row r="8" spans="1:14" s="1" customFormat="1" ht="7.5" customHeight="1" x14ac:dyDescent="0.25">
      <c r="A8" s="61"/>
      <c r="B8" s="59"/>
      <c r="C8" s="59"/>
      <c r="D8" s="32"/>
      <c r="E8" s="62"/>
      <c r="F8" s="62"/>
      <c r="G8" s="62"/>
      <c r="H8" s="62"/>
      <c r="I8" s="62"/>
      <c r="J8" s="5"/>
      <c r="K8" s="63"/>
      <c r="L8" s="63"/>
      <c r="M8" s="63"/>
    </row>
    <row r="9" spans="1:14" s="1" customFormat="1" ht="24" customHeight="1" x14ac:dyDescent="0.2">
      <c r="A9" s="11">
        <v>63</v>
      </c>
      <c r="B9" s="65"/>
      <c r="C9" s="11"/>
      <c r="D9" s="31">
        <v>52</v>
      </c>
      <c r="E9" s="125" t="s">
        <v>68</v>
      </c>
      <c r="F9" s="125"/>
      <c r="G9" s="125"/>
      <c r="H9" s="125"/>
      <c r="I9" s="125"/>
      <c r="J9" s="11"/>
      <c r="K9" s="69">
        <v>1000</v>
      </c>
      <c r="L9" s="69">
        <v>0</v>
      </c>
      <c r="M9" s="69">
        <f t="shared" ref="M9:M12" si="0">K9+L9</f>
        <v>1000</v>
      </c>
    </row>
    <row r="10" spans="1:14" s="1" customFormat="1" ht="3" customHeight="1" x14ac:dyDescent="0.2">
      <c r="A10" s="11"/>
      <c r="B10" s="65"/>
      <c r="C10" s="11"/>
      <c r="D10" s="31"/>
      <c r="E10" s="68"/>
      <c r="F10" s="68"/>
      <c r="G10" s="68"/>
      <c r="H10" s="68"/>
      <c r="I10" s="68"/>
      <c r="J10" s="11"/>
      <c r="K10" s="69"/>
      <c r="L10" s="69"/>
      <c r="M10" s="69"/>
    </row>
    <row r="11" spans="1:14" s="10" customFormat="1" ht="12.75" customHeight="1" x14ac:dyDescent="0.2">
      <c r="A11" s="11">
        <v>64</v>
      </c>
      <c r="B11" s="11"/>
      <c r="C11" s="11"/>
      <c r="D11" s="31">
        <v>43</v>
      </c>
      <c r="E11" s="126" t="s">
        <v>8</v>
      </c>
      <c r="F11" s="126"/>
      <c r="G11" s="126"/>
      <c r="H11" s="126"/>
      <c r="I11" s="126"/>
      <c r="J11" s="11"/>
      <c r="K11" s="22">
        <v>1</v>
      </c>
      <c r="L11" s="22">
        <v>0</v>
      </c>
      <c r="M11" s="22">
        <f t="shared" si="0"/>
        <v>1</v>
      </c>
    </row>
    <row r="12" spans="1:14" s="10" customFormat="1" ht="23.4" customHeight="1" x14ac:dyDescent="0.2">
      <c r="A12" s="65">
        <v>65</v>
      </c>
      <c r="B12" s="11"/>
      <c r="C12" s="11"/>
      <c r="D12" s="31">
        <v>43</v>
      </c>
      <c r="E12" s="125" t="s">
        <v>9</v>
      </c>
      <c r="F12" s="125"/>
      <c r="G12" s="125"/>
      <c r="H12" s="125"/>
      <c r="I12" s="125"/>
      <c r="J12" s="11"/>
      <c r="K12" s="99">
        <v>70000</v>
      </c>
      <c r="L12" s="99">
        <v>0</v>
      </c>
      <c r="M12" s="99">
        <f t="shared" si="0"/>
        <v>70000</v>
      </c>
    </row>
    <row r="13" spans="1:14" s="10" customFormat="1" ht="12.75" customHeight="1" x14ac:dyDescent="0.2">
      <c r="A13" s="11">
        <v>67</v>
      </c>
      <c r="B13" s="11"/>
      <c r="C13" s="11"/>
      <c r="D13" s="31">
        <v>11</v>
      </c>
      <c r="E13" s="126" t="s">
        <v>10</v>
      </c>
      <c r="F13" s="126"/>
      <c r="G13" s="126"/>
      <c r="H13" s="126"/>
      <c r="I13" s="126"/>
      <c r="J13" s="11"/>
      <c r="K13" s="22">
        <v>143449</v>
      </c>
      <c r="L13" s="22">
        <v>4428.9799999999996</v>
      </c>
      <c r="M13" s="22">
        <f t="shared" ref="M13" si="1">K13+L13</f>
        <v>147877.98000000001</v>
      </c>
    </row>
    <row r="14" spans="1:14" ht="12.75" customHeight="1" x14ac:dyDescent="0.25">
      <c r="A14" s="5"/>
      <c r="B14" s="5"/>
      <c r="C14" s="5"/>
      <c r="D14" s="61"/>
      <c r="E14" s="129"/>
      <c r="F14" s="129"/>
      <c r="G14" s="129"/>
      <c r="H14" s="129"/>
      <c r="I14" s="129"/>
      <c r="J14" s="5"/>
      <c r="K14" s="71"/>
      <c r="L14" s="71"/>
      <c r="M14" s="71"/>
    </row>
    <row r="15" spans="1:14" ht="3.6" customHeight="1" x14ac:dyDescent="0.25">
      <c r="A15" s="1"/>
      <c r="B15" s="1"/>
      <c r="C15" s="1"/>
      <c r="D15" s="32"/>
      <c r="E15" s="122"/>
      <c r="F15" s="122"/>
      <c r="G15" s="122"/>
      <c r="H15" s="122"/>
      <c r="I15" s="122"/>
      <c r="J15" s="1"/>
      <c r="K15" s="81"/>
      <c r="L15" s="81"/>
      <c r="M15" s="81"/>
    </row>
    <row r="16" spans="1:14" s="1" customFormat="1" ht="12.75" customHeight="1" x14ac:dyDescent="0.25">
      <c r="D16" s="124" t="s">
        <v>51</v>
      </c>
      <c r="E16" s="124"/>
      <c r="F16" s="124"/>
      <c r="G16" s="124"/>
      <c r="H16" s="124"/>
      <c r="I16" s="124"/>
      <c r="K16" s="81">
        <f>SUM(K18)</f>
        <v>214450</v>
      </c>
      <c r="L16" s="81">
        <f>SUM(L18)</f>
        <v>8100</v>
      </c>
      <c r="M16" s="81">
        <f>SUM(M18)</f>
        <v>222550</v>
      </c>
      <c r="N16" s="81"/>
    </row>
    <row r="17" spans="1:15" s="1" customFormat="1" ht="5.25" customHeight="1" x14ac:dyDescent="0.25">
      <c r="D17" s="32"/>
      <c r="E17" s="134"/>
      <c r="F17" s="134"/>
      <c r="G17" s="134"/>
      <c r="H17" s="134"/>
      <c r="I17" s="134"/>
      <c r="K17" s="6"/>
      <c r="L17" s="6"/>
      <c r="M17" s="6"/>
    </row>
    <row r="18" spans="1:15" s="1" customFormat="1" ht="12.75" customHeight="1" x14ac:dyDescent="0.25">
      <c r="A18" s="2">
        <v>3</v>
      </c>
      <c r="B18" s="2"/>
      <c r="C18" s="2"/>
      <c r="D18" s="32"/>
      <c r="E18" s="122" t="s">
        <v>11</v>
      </c>
      <c r="F18" s="122"/>
      <c r="G18" s="122"/>
      <c r="H18" s="122"/>
      <c r="I18" s="122"/>
      <c r="J18" s="80"/>
      <c r="K18" s="81">
        <f>SUM(K20+K22+K24)</f>
        <v>214450</v>
      </c>
      <c r="L18" s="81">
        <f>SUM(L20+L22+L24)</f>
        <v>8100</v>
      </c>
      <c r="M18" s="81">
        <f>SUM(M20+M22+M24)</f>
        <v>222550</v>
      </c>
    </row>
    <row r="19" spans="1:15" ht="1.8" customHeight="1" x14ac:dyDescent="0.25">
      <c r="A19" s="3"/>
      <c r="B19" s="1"/>
      <c r="C19" s="1"/>
      <c r="D19" s="32"/>
      <c r="E19" s="134"/>
      <c r="F19" s="134"/>
      <c r="G19" s="134"/>
      <c r="H19" s="134"/>
      <c r="I19" s="134"/>
      <c r="J19" s="1"/>
      <c r="K19" s="6"/>
      <c r="L19" s="6"/>
      <c r="M19" s="6"/>
    </row>
    <row r="20" spans="1:15" s="10" customFormat="1" ht="12.75" customHeight="1" x14ac:dyDescent="0.2">
      <c r="A20" s="10">
        <v>31</v>
      </c>
      <c r="B20" s="10" t="s">
        <v>0</v>
      </c>
      <c r="D20" s="29"/>
      <c r="E20" s="133" t="s">
        <v>12</v>
      </c>
      <c r="F20" s="133"/>
      <c r="G20" s="133"/>
      <c r="H20" s="133"/>
      <c r="I20" s="133"/>
      <c r="J20" s="14"/>
      <c r="K20" s="19">
        <v>139300</v>
      </c>
      <c r="L20" s="19">
        <v>5500</v>
      </c>
      <c r="M20" s="19">
        <f>K20+L20</f>
        <v>144800</v>
      </c>
    </row>
    <row r="21" spans="1:15" s="10" customFormat="1" ht="1.8" customHeight="1" x14ac:dyDescent="0.2">
      <c r="A21" s="16"/>
      <c r="C21" s="14"/>
      <c r="D21" s="29"/>
      <c r="E21" s="133"/>
      <c r="F21" s="133"/>
      <c r="G21" s="133"/>
      <c r="H21" s="133"/>
      <c r="I21" s="133"/>
      <c r="K21" s="19"/>
      <c r="L21" s="19"/>
      <c r="M21" s="19"/>
    </row>
    <row r="22" spans="1:15" s="10" customFormat="1" ht="12.75" customHeight="1" x14ac:dyDescent="0.2">
      <c r="A22" s="10">
        <v>32</v>
      </c>
      <c r="C22" s="14"/>
      <c r="D22" s="29"/>
      <c r="E22" s="128" t="s">
        <v>13</v>
      </c>
      <c r="F22" s="128"/>
      <c r="G22" s="128"/>
      <c r="H22" s="128"/>
      <c r="I22" s="128"/>
      <c r="K22" s="19">
        <v>74400</v>
      </c>
      <c r="L22" s="19">
        <v>2600</v>
      </c>
      <c r="M22" s="19">
        <f>K22+L22</f>
        <v>77000</v>
      </c>
    </row>
    <row r="23" spans="1:15" s="10" customFormat="1" ht="2.4" customHeight="1" x14ac:dyDescent="0.2">
      <c r="C23" s="14"/>
      <c r="D23" s="29"/>
      <c r="E23" s="133"/>
      <c r="F23" s="133"/>
      <c r="G23" s="133"/>
      <c r="H23" s="133"/>
      <c r="I23" s="133"/>
      <c r="K23" s="19"/>
      <c r="L23" s="19"/>
      <c r="M23" s="19"/>
    </row>
    <row r="24" spans="1:15" s="10" customFormat="1" ht="12.75" customHeight="1" x14ac:dyDescent="0.2">
      <c r="A24" s="10">
        <v>34</v>
      </c>
      <c r="C24" s="14"/>
      <c r="D24" s="29"/>
      <c r="E24" s="128" t="s">
        <v>14</v>
      </c>
      <c r="F24" s="128"/>
      <c r="G24" s="128"/>
      <c r="H24" s="128"/>
      <c r="I24" s="128"/>
      <c r="K24" s="19">
        <v>750</v>
      </c>
      <c r="L24" s="19">
        <v>0</v>
      </c>
      <c r="M24" s="19">
        <f>K24+L24</f>
        <v>750</v>
      </c>
    </row>
    <row r="25" spans="1:15" s="10" customFormat="1" ht="6.75" customHeight="1" x14ac:dyDescent="0.2">
      <c r="C25" s="14"/>
      <c r="D25" s="82"/>
      <c r="E25" s="133"/>
      <c r="F25" s="133"/>
      <c r="G25" s="133"/>
      <c r="H25" s="133"/>
      <c r="I25" s="133"/>
      <c r="K25" s="19"/>
      <c r="L25" s="19"/>
      <c r="M25" s="19"/>
    </row>
    <row r="26" spans="1:15" s="10" customFormat="1" ht="25.8" customHeight="1" x14ac:dyDescent="0.2">
      <c r="C26" s="14"/>
      <c r="D26" s="82"/>
      <c r="E26" s="14"/>
      <c r="F26" s="14"/>
      <c r="G26" s="14"/>
      <c r="H26" s="14"/>
      <c r="I26" s="14"/>
      <c r="K26" s="19"/>
      <c r="L26" s="19"/>
      <c r="M26" s="19"/>
    </row>
    <row r="27" spans="1:15" s="10" customFormat="1" ht="12.75" customHeight="1" x14ac:dyDescent="0.25">
      <c r="A27" s="130" t="s">
        <v>79</v>
      </c>
      <c r="B27" s="131"/>
      <c r="C27" s="131"/>
      <c r="D27" s="131"/>
      <c r="E27" s="131"/>
      <c r="F27" s="131"/>
      <c r="G27" s="131"/>
      <c r="H27" s="131"/>
      <c r="I27" s="131"/>
      <c r="J27" s="58"/>
      <c r="K27"/>
      <c r="L27"/>
      <c r="M27"/>
      <c r="N27"/>
      <c r="O27"/>
    </row>
    <row r="28" spans="1:15" s="10" customFormat="1" ht="12.75" customHeight="1" x14ac:dyDescent="0.2">
      <c r="A28" s="5"/>
      <c r="B28" s="5"/>
      <c r="C28" s="5"/>
      <c r="D28" s="129"/>
      <c r="E28" s="129"/>
      <c r="F28" s="129"/>
      <c r="G28" s="129"/>
      <c r="H28" s="129"/>
      <c r="I28" s="5"/>
      <c r="J28" s="5"/>
      <c r="K28" s="5"/>
      <c r="L28" s="5"/>
      <c r="M28" s="5"/>
      <c r="N28" s="5"/>
      <c r="O28" s="5"/>
    </row>
    <row r="29" spans="1:15" s="1" customFormat="1" ht="12.75" customHeight="1" x14ac:dyDescent="0.25">
      <c r="A29" s="61">
        <v>9</v>
      </c>
      <c r="B29" s="59"/>
      <c r="C29" s="59"/>
      <c r="D29" s="121" t="s">
        <v>15</v>
      </c>
      <c r="E29" s="121"/>
      <c r="F29" s="121"/>
      <c r="G29" s="121"/>
      <c r="H29" s="121"/>
      <c r="I29" s="5"/>
      <c r="J29" s="63"/>
      <c r="K29" s="67">
        <v>0</v>
      </c>
      <c r="L29" s="67">
        <f>SUM(L31)</f>
        <v>3671.02</v>
      </c>
      <c r="M29" s="67">
        <f>SUM(M31)</f>
        <v>3671.02</v>
      </c>
      <c r="N29" s="81"/>
      <c r="O29" s="81"/>
    </row>
    <row r="30" spans="1:15" s="1" customFormat="1" ht="2.4" customHeight="1" x14ac:dyDescent="0.25">
      <c r="A30" s="61"/>
      <c r="B30" s="59"/>
      <c r="C30" s="59"/>
      <c r="D30" s="121"/>
      <c r="E30" s="121"/>
      <c r="F30" s="121"/>
      <c r="G30" s="121"/>
      <c r="H30" s="121"/>
      <c r="I30" s="5"/>
      <c r="J30" s="63"/>
      <c r="K30" s="67"/>
      <c r="L30" s="67"/>
      <c r="M30" s="67"/>
      <c r="N30" s="63"/>
      <c r="O30" s="63"/>
    </row>
    <row r="31" spans="1:15" s="1" customFormat="1" ht="12.75" customHeight="1" x14ac:dyDescent="0.25">
      <c r="A31" s="5">
        <v>92</v>
      </c>
      <c r="B31" s="5"/>
      <c r="C31" s="5"/>
      <c r="D31" s="129" t="s">
        <v>16</v>
      </c>
      <c r="E31" s="129"/>
      <c r="F31" s="129"/>
      <c r="G31" s="129"/>
      <c r="H31" s="129"/>
      <c r="I31" s="5"/>
      <c r="J31" s="71"/>
      <c r="K31" s="22">
        <v>0</v>
      </c>
      <c r="L31" s="22">
        <f>L33</f>
        <v>3671.02</v>
      </c>
      <c r="M31" s="22">
        <f>M33</f>
        <v>3671.02</v>
      </c>
      <c r="N31" s="81"/>
      <c r="O31" s="81"/>
    </row>
    <row r="32" spans="1:15" s="1" customFormat="1" ht="4.2" customHeight="1" x14ac:dyDescent="0.2">
      <c r="A32" s="5"/>
      <c r="B32" s="5"/>
      <c r="C32" s="5"/>
      <c r="D32" s="129"/>
      <c r="E32" s="129"/>
      <c r="F32" s="129"/>
      <c r="G32" s="129"/>
      <c r="H32" s="129"/>
      <c r="I32" s="5"/>
      <c r="J32" s="71"/>
      <c r="K32" s="22"/>
      <c r="L32" s="22"/>
      <c r="M32" s="10"/>
      <c r="N32" s="71"/>
      <c r="O32" s="71"/>
    </row>
    <row r="33" spans="1:15" s="1" customFormat="1" ht="12.75" customHeight="1" x14ac:dyDescent="0.25">
      <c r="A33" s="5"/>
      <c r="B33" s="5">
        <v>922</v>
      </c>
      <c r="C33" s="5"/>
      <c r="D33" s="83">
        <v>43</v>
      </c>
      <c r="E33" s="129" t="s">
        <v>80</v>
      </c>
      <c r="F33" s="129"/>
      <c r="G33" s="129"/>
      <c r="H33" s="129"/>
      <c r="I33" s="129"/>
      <c r="J33" s="71"/>
      <c r="K33" s="22">
        <v>0</v>
      </c>
      <c r="L33" s="22">
        <v>3671.02</v>
      </c>
      <c r="M33" s="33">
        <f>K33+L33</f>
        <v>3671.02</v>
      </c>
      <c r="N33" s="81"/>
      <c r="O33" s="81"/>
    </row>
    <row r="34" spans="1:15" s="1" customFormat="1" ht="12.75" customHeight="1" x14ac:dyDescent="0.25">
      <c r="A34" s="5"/>
      <c r="B34" s="5"/>
      <c r="C34" s="5"/>
      <c r="D34" s="129"/>
      <c r="E34" s="129"/>
      <c r="F34" s="129"/>
      <c r="G34" s="129"/>
      <c r="H34" s="129"/>
      <c r="I34" s="5"/>
      <c r="J34" s="71"/>
      <c r="K34" s="71"/>
      <c r="L34" s="71"/>
      <c r="M34"/>
      <c r="N34" s="71"/>
      <c r="O34" s="71"/>
    </row>
    <row r="35" spans="1:15" s="10" customFormat="1" ht="144.6" customHeight="1" x14ac:dyDescent="0.2">
      <c r="C35" s="14"/>
      <c r="D35" s="82"/>
      <c r="E35" s="14"/>
      <c r="F35" s="14"/>
      <c r="G35" s="14"/>
      <c r="H35" s="14"/>
      <c r="I35" s="14"/>
      <c r="K35" s="19"/>
      <c r="L35" s="19"/>
      <c r="M35" s="19"/>
    </row>
    <row r="36" spans="1:15" s="10" customFormat="1" ht="13.8" customHeight="1" x14ac:dyDescent="0.25">
      <c r="A36" s="2" t="s">
        <v>73</v>
      </c>
      <c r="B36" s="1"/>
      <c r="C36" s="59"/>
      <c r="D36" s="82"/>
      <c r="E36" s="14"/>
      <c r="F36" s="14"/>
      <c r="G36" s="14"/>
      <c r="H36" s="14"/>
      <c r="I36" s="14"/>
      <c r="K36" s="19"/>
      <c r="L36" s="19"/>
      <c r="M36" s="19"/>
    </row>
    <row r="37" spans="1:15" ht="12.75" customHeight="1" x14ac:dyDescent="0.25">
      <c r="A37" s="147" t="s">
        <v>17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</row>
    <row r="38" spans="1:15" ht="6.75" customHeight="1" x14ac:dyDescent="0.25">
      <c r="A38" s="5"/>
      <c r="B38" s="5"/>
      <c r="C38" s="5"/>
      <c r="D38" s="61"/>
      <c r="E38" s="70"/>
      <c r="F38" s="70"/>
      <c r="G38" s="70"/>
      <c r="H38" s="70"/>
      <c r="I38" s="70"/>
      <c r="J38" s="5"/>
      <c r="K38" s="71"/>
      <c r="L38" s="71"/>
      <c r="M38" s="71"/>
    </row>
    <row r="39" spans="1:15" s="11" customFormat="1" ht="12.75" customHeight="1" x14ac:dyDescent="0.2">
      <c r="A39" s="129" t="s">
        <v>84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5" ht="9" customHeight="1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ht="24" customHeight="1" x14ac:dyDescent="0.25">
      <c r="A41" s="84" t="s">
        <v>4</v>
      </c>
      <c r="B41" s="84"/>
      <c r="C41" s="84"/>
      <c r="D41" s="85" t="s">
        <v>18</v>
      </c>
      <c r="E41" s="143" t="s">
        <v>6</v>
      </c>
      <c r="F41" s="143"/>
      <c r="G41" s="143"/>
      <c r="H41" s="143"/>
      <c r="I41" s="143"/>
      <c r="J41" s="75"/>
      <c r="K41" s="76" t="s">
        <v>70</v>
      </c>
      <c r="L41" s="76" t="s">
        <v>71</v>
      </c>
      <c r="M41" s="76" t="s">
        <v>72</v>
      </c>
    </row>
    <row r="42" spans="1:15" ht="10.5" customHeight="1" x14ac:dyDescent="0.25">
      <c r="A42" s="4"/>
      <c r="B42" s="5"/>
      <c r="C42" s="5"/>
      <c r="D42" s="61"/>
      <c r="E42" s="5"/>
      <c r="F42" s="5"/>
      <c r="G42" s="5"/>
      <c r="H42" s="5"/>
      <c r="I42" s="5"/>
      <c r="J42" s="5"/>
      <c r="K42" s="86"/>
      <c r="L42" s="86"/>
      <c r="M42" s="86"/>
    </row>
    <row r="43" spans="1:15" s="1" customFormat="1" ht="12.75" customHeight="1" x14ac:dyDescent="0.25">
      <c r="A43" s="5"/>
      <c r="B43" s="5"/>
      <c r="C43" s="144" t="s">
        <v>19</v>
      </c>
      <c r="D43" s="144"/>
      <c r="E43" s="145"/>
      <c r="F43" s="145"/>
      <c r="G43" s="145"/>
      <c r="H43" s="145"/>
      <c r="I43" s="145"/>
      <c r="J43" s="4"/>
      <c r="K43" s="63">
        <f>K45</f>
        <v>214450</v>
      </c>
      <c r="L43" s="63">
        <f>L45</f>
        <v>8100</v>
      </c>
      <c r="M43" s="63">
        <f>M45</f>
        <v>222550</v>
      </c>
    </row>
    <row r="44" spans="1:15" s="1" customFormat="1" ht="9" customHeight="1" x14ac:dyDescent="0.25">
      <c r="A44" s="5"/>
      <c r="B44" s="4"/>
      <c r="C44" s="5"/>
      <c r="D44" s="61"/>
      <c r="E44" s="5"/>
      <c r="F44" s="5"/>
      <c r="G44" s="5"/>
      <c r="H44" s="5"/>
      <c r="I44" s="5"/>
      <c r="J44" s="5"/>
      <c r="K44" s="71"/>
      <c r="L44" s="71"/>
      <c r="M44" s="71"/>
    </row>
    <row r="45" spans="1:15" s="1" customFormat="1" ht="12.75" customHeight="1" x14ac:dyDescent="0.25">
      <c r="A45" s="5"/>
      <c r="B45" s="121" t="s">
        <v>20</v>
      </c>
      <c r="C45" s="121"/>
      <c r="D45" s="121"/>
      <c r="E45" s="121"/>
      <c r="F45" s="121"/>
      <c r="G45" s="121"/>
      <c r="H45" s="121"/>
      <c r="I45" s="121"/>
      <c r="J45" s="5"/>
      <c r="K45" s="63">
        <f>SUM(K47)</f>
        <v>214450</v>
      </c>
      <c r="L45" s="63">
        <f>SUM(L47)</f>
        <v>8100</v>
      </c>
      <c r="M45" s="63">
        <f>SUM(M47)</f>
        <v>222550</v>
      </c>
    </row>
    <row r="46" spans="1:15" ht="12.75" customHeight="1" x14ac:dyDescent="0.25">
      <c r="A46" s="87"/>
      <c r="B46" s="88"/>
      <c r="C46" s="88"/>
      <c r="D46" s="72"/>
      <c r="E46" s="88"/>
      <c r="F46" s="88"/>
      <c r="G46" s="88"/>
      <c r="H46" s="88"/>
      <c r="I46" s="88"/>
      <c r="J46" s="87"/>
      <c r="K46" s="89"/>
      <c r="L46" s="89"/>
      <c r="M46" s="89"/>
    </row>
    <row r="47" spans="1:15" s="10" customFormat="1" ht="12.75" customHeight="1" x14ac:dyDescent="0.2">
      <c r="A47" s="90"/>
      <c r="B47" s="140" t="s">
        <v>21</v>
      </c>
      <c r="C47" s="141"/>
      <c r="D47" s="15"/>
      <c r="E47" s="148" t="s">
        <v>22</v>
      </c>
      <c r="F47" s="128"/>
      <c r="G47" s="128"/>
      <c r="H47" s="128"/>
      <c r="I47" s="128"/>
      <c r="J47" s="64"/>
      <c r="K47" s="67">
        <f>SUM(K49)</f>
        <v>214450</v>
      </c>
      <c r="L47" s="67">
        <f>SUM(L49)</f>
        <v>8100</v>
      </c>
      <c r="M47" s="67">
        <f>SUM(M49)</f>
        <v>222550</v>
      </c>
    </row>
    <row r="48" spans="1:15" s="10" customFormat="1" ht="12.75" customHeight="1" x14ac:dyDescent="0.2">
      <c r="A48" s="11"/>
      <c r="B48" s="135"/>
      <c r="C48" s="136"/>
      <c r="D48" s="26"/>
      <c r="E48" s="133"/>
      <c r="F48" s="133"/>
      <c r="G48" s="133"/>
      <c r="H48" s="133"/>
      <c r="I48" s="133"/>
      <c r="J48" s="11"/>
      <c r="K48" s="22"/>
      <c r="L48" s="22"/>
      <c r="M48" s="22"/>
    </row>
    <row r="49" spans="1:16" s="10" customFormat="1" ht="12.75" customHeight="1" x14ac:dyDescent="0.2">
      <c r="A49" s="11"/>
      <c r="B49" s="138" t="s">
        <v>23</v>
      </c>
      <c r="C49" s="139"/>
      <c r="D49" s="91"/>
      <c r="E49" s="92" t="s">
        <v>24</v>
      </c>
      <c r="F49" s="146" t="s">
        <v>25</v>
      </c>
      <c r="G49" s="128"/>
      <c r="H49" s="128"/>
      <c r="I49" s="128"/>
      <c r="J49" s="90"/>
      <c r="K49" s="93">
        <f>K50</f>
        <v>214450</v>
      </c>
      <c r="L49" s="93">
        <f>L50</f>
        <v>8100</v>
      </c>
      <c r="M49" s="93">
        <f>M50</f>
        <v>222550</v>
      </c>
    </row>
    <row r="50" spans="1:16" s="10" customFormat="1" ht="12.75" customHeight="1" x14ac:dyDescent="0.2">
      <c r="A50" s="11"/>
      <c r="B50" s="135" t="s">
        <v>26</v>
      </c>
      <c r="C50" s="136"/>
      <c r="D50" s="26"/>
      <c r="E50" s="94" t="s">
        <v>27</v>
      </c>
      <c r="F50" s="137" t="s">
        <v>28</v>
      </c>
      <c r="G50" s="128"/>
      <c r="H50" s="128"/>
      <c r="I50" s="128"/>
      <c r="J50" s="11"/>
      <c r="K50" s="22">
        <f>SUM(K51:K53)</f>
        <v>214450</v>
      </c>
      <c r="L50" s="22">
        <f>SUM(L55:L62)</f>
        <v>8100</v>
      </c>
      <c r="M50" s="22">
        <f t="shared" ref="M50:M53" si="2">K50+L50</f>
        <v>222550</v>
      </c>
    </row>
    <row r="51" spans="1:16" s="10" customFormat="1" ht="12.75" customHeight="1" x14ac:dyDescent="0.2">
      <c r="A51" s="11"/>
      <c r="B51" s="64" t="s">
        <v>29</v>
      </c>
      <c r="C51" s="11"/>
      <c r="D51" s="66"/>
      <c r="E51" s="142" t="s">
        <v>30</v>
      </c>
      <c r="F51" s="128"/>
      <c r="G51" s="128"/>
      <c r="H51" s="128"/>
      <c r="I51" s="128"/>
      <c r="K51" s="19">
        <v>143450</v>
      </c>
      <c r="L51" s="19">
        <f>L55+L58</f>
        <v>4428.9799999999996</v>
      </c>
      <c r="M51" s="19">
        <f t="shared" si="2"/>
        <v>147878.98000000001</v>
      </c>
      <c r="P51" s="96"/>
    </row>
    <row r="52" spans="1:16" s="10" customFormat="1" ht="12.75" customHeight="1" x14ac:dyDescent="0.2">
      <c r="A52" s="11"/>
      <c r="B52" s="64"/>
      <c r="C52" s="11"/>
      <c r="D52" s="66"/>
      <c r="E52" s="95" t="s">
        <v>45</v>
      </c>
      <c r="K52" s="19">
        <v>1000</v>
      </c>
      <c r="L52" s="19">
        <f>L60</f>
        <v>0</v>
      </c>
      <c r="M52" s="19">
        <f t="shared" si="2"/>
        <v>1000</v>
      </c>
      <c r="P52" s="96"/>
    </row>
    <row r="53" spans="1:16" s="10" customFormat="1" ht="12.75" customHeight="1" x14ac:dyDescent="0.2">
      <c r="A53" s="11"/>
      <c r="B53" s="64"/>
      <c r="C53" s="11"/>
      <c r="D53" s="66"/>
      <c r="E53" s="95" t="s">
        <v>31</v>
      </c>
      <c r="K53" s="19">
        <v>70000</v>
      </c>
      <c r="L53" s="19">
        <f>L56+L59+L62</f>
        <v>3671.02</v>
      </c>
      <c r="M53" s="19">
        <f t="shared" si="2"/>
        <v>73671.02</v>
      </c>
      <c r="P53" s="96"/>
    </row>
    <row r="54" spans="1:16" s="10" customFormat="1" ht="4.2" customHeight="1" x14ac:dyDescent="0.2">
      <c r="A54" s="11"/>
      <c r="B54" s="64"/>
      <c r="C54" s="11"/>
      <c r="D54" s="66"/>
      <c r="E54" s="95"/>
      <c r="K54" s="19"/>
      <c r="L54" s="19"/>
      <c r="M54" s="19"/>
      <c r="P54" s="96"/>
    </row>
    <row r="55" spans="1:16" s="10" customFormat="1" ht="12.75" customHeight="1" x14ac:dyDescent="0.2">
      <c r="A55" s="11">
        <v>31</v>
      </c>
      <c r="B55" s="11" t="s">
        <v>0</v>
      </c>
      <c r="C55" s="11"/>
      <c r="D55" s="31">
        <v>11</v>
      </c>
      <c r="E55" s="126" t="s">
        <v>32</v>
      </c>
      <c r="F55" s="126"/>
      <c r="G55" s="126"/>
      <c r="H55" s="126"/>
      <c r="I55" s="126"/>
      <c r="J55" s="11"/>
      <c r="K55" s="22">
        <v>132449</v>
      </c>
      <c r="L55" s="22">
        <v>4428.9799999999996</v>
      </c>
      <c r="M55" s="22">
        <f t="shared" ref="M55:M56" si="3">K55+L55</f>
        <v>136877.98000000001</v>
      </c>
    </row>
    <row r="56" spans="1:16" s="10" customFormat="1" ht="12" customHeight="1" x14ac:dyDescent="0.2">
      <c r="A56" s="11">
        <v>31</v>
      </c>
      <c r="B56" s="11"/>
      <c r="C56" s="11"/>
      <c r="D56" s="31">
        <v>43</v>
      </c>
      <c r="E56" s="126" t="s">
        <v>32</v>
      </c>
      <c r="F56" s="126"/>
      <c r="G56" s="126"/>
      <c r="H56" s="126"/>
      <c r="I56" s="126"/>
      <c r="J56" s="11"/>
      <c r="K56" s="22">
        <v>6851</v>
      </c>
      <c r="L56" s="22">
        <v>1071.02</v>
      </c>
      <c r="M56" s="22">
        <f t="shared" si="3"/>
        <v>7922.02</v>
      </c>
    </row>
    <row r="57" spans="1:16" s="10" customFormat="1" ht="5.25" customHeight="1" x14ac:dyDescent="0.2">
      <c r="A57" s="11"/>
      <c r="B57" s="11"/>
      <c r="C57" s="11"/>
      <c r="D57" s="18"/>
      <c r="E57" s="126"/>
      <c r="F57" s="126"/>
      <c r="G57" s="126"/>
      <c r="H57" s="126"/>
      <c r="I57" s="126"/>
      <c r="J57" s="11"/>
      <c r="K57" s="22"/>
      <c r="L57" s="22"/>
      <c r="M57" s="22"/>
    </row>
    <row r="58" spans="1:16" s="10" customFormat="1" ht="12.75" customHeight="1" x14ac:dyDescent="0.2">
      <c r="A58" s="11">
        <v>32</v>
      </c>
      <c r="B58" s="11"/>
      <c r="C58" s="11"/>
      <c r="D58" s="31">
        <v>11</v>
      </c>
      <c r="E58" s="126" t="s">
        <v>33</v>
      </c>
      <c r="F58" s="126"/>
      <c r="G58" s="126"/>
      <c r="H58" s="126"/>
      <c r="I58" s="126"/>
      <c r="J58" s="11"/>
      <c r="K58" s="22">
        <v>11000</v>
      </c>
      <c r="L58" s="22">
        <v>0</v>
      </c>
      <c r="M58" s="22">
        <f t="shared" ref="M58:M62" si="4">K58+L58</f>
        <v>11000</v>
      </c>
    </row>
    <row r="59" spans="1:16" s="10" customFormat="1" ht="10.8" customHeight="1" x14ac:dyDescent="0.2">
      <c r="A59" s="11">
        <v>32</v>
      </c>
      <c r="B59" s="11"/>
      <c r="C59" s="11"/>
      <c r="D59" s="31">
        <v>43</v>
      </c>
      <c r="E59" s="126" t="s">
        <v>33</v>
      </c>
      <c r="F59" s="126"/>
      <c r="G59" s="126"/>
      <c r="H59" s="126"/>
      <c r="I59" s="126"/>
      <c r="J59" s="11"/>
      <c r="K59" s="22">
        <v>63400</v>
      </c>
      <c r="L59" s="22">
        <v>2600</v>
      </c>
      <c r="M59" s="22">
        <f t="shared" si="4"/>
        <v>66000</v>
      </c>
    </row>
    <row r="60" spans="1:16" s="10" customFormat="1" ht="12.75" customHeight="1" x14ac:dyDescent="0.2">
      <c r="A60" s="11">
        <v>32</v>
      </c>
      <c r="B60" s="11"/>
      <c r="C60" s="11"/>
      <c r="D60" s="31">
        <v>52</v>
      </c>
      <c r="E60" s="126" t="s">
        <v>33</v>
      </c>
      <c r="F60" s="126"/>
      <c r="G60" s="126"/>
      <c r="H60" s="126"/>
      <c r="I60" s="126"/>
      <c r="J60" s="11"/>
      <c r="K60" s="22">
        <v>1000</v>
      </c>
      <c r="L60" s="22">
        <v>0</v>
      </c>
      <c r="M60" s="22">
        <f t="shared" si="4"/>
        <v>1000</v>
      </c>
    </row>
    <row r="61" spans="1:16" s="10" customFormat="1" ht="2.4" customHeight="1" x14ac:dyDescent="0.2">
      <c r="A61" s="11"/>
      <c r="B61" s="11"/>
      <c r="C61" s="11"/>
      <c r="D61" s="31"/>
      <c r="E61" s="126"/>
      <c r="F61" s="126"/>
      <c r="G61" s="126"/>
      <c r="H61" s="126"/>
      <c r="I61" s="126"/>
      <c r="J61" s="11"/>
      <c r="K61" s="22"/>
      <c r="L61" s="22"/>
      <c r="M61" s="22">
        <f t="shared" si="4"/>
        <v>0</v>
      </c>
    </row>
    <row r="62" spans="1:16" s="10" customFormat="1" ht="12.75" customHeight="1" x14ac:dyDescent="0.2">
      <c r="A62" s="11">
        <v>34</v>
      </c>
      <c r="B62" s="11"/>
      <c r="C62" s="11"/>
      <c r="D62" s="31">
        <v>43</v>
      </c>
      <c r="E62" s="126" t="s">
        <v>34</v>
      </c>
      <c r="F62" s="126"/>
      <c r="G62" s="126"/>
      <c r="H62" s="126"/>
      <c r="I62" s="126"/>
      <c r="J62" s="11"/>
      <c r="K62" s="22">
        <v>750</v>
      </c>
      <c r="L62" s="22">
        <v>0</v>
      </c>
      <c r="M62" s="22">
        <f t="shared" si="4"/>
        <v>750</v>
      </c>
    </row>
    <row r="63" spans="1:16" s="10" customFormat="1" ht="12.75" customHeight="1" x14ac:dyDescent="0.2"/>
    <row r="64" spans="1:16" ht="12.75" customHeight="1" x14ac:dyDescent="0.25">
      <c r="A64" s="97"/>
    </row>
    <row r="120" ht="6" customHeight="1" x14ac:dyDescent="0.25"/>
    <row r="121" ht="12.6" hidden="1" customHeight="1" x14ac:dyDescent="0.25"/>
  </sheetData>
  <mergeCells count="53">
    <mergeCell ref="E41:I41"/>
    <mergeCell ref="E25:I25"/>
    <mergeCell ref="C43:I43"/>
    <mergeCell ref="E48:I48"/>
    <mergeCell ref="F49:I49"/>
    <mergeCell ref="A37:M37"/>
    <mergeCell ref="A39:M39"/>
    <mergeCell ref="B45:I45"/>
    <mergeCell ref="E47:I47"/>
    <mergeCell ref="D34:H34"/>
    <mergeCell ref="B48:C48"/>
    <mergeCell ref="B50:C50"/>
    <mergeCell ref="F50:I50"/>
    <mergeCell ref="B49:C49"/>
    <mergeCell ref="B47:C47"/>
    <mergeCell ref="E51:I51"/>
    <mergeCell ref="E60:I60"/>
    <mergeCell ref="E62:I62"/>
    <mergeCell ref="E61:I61"/>
    <mergeCell ref="E58:I58"/>
    <mergeCell ref="E59:I59"/>
    <mergeCell ref="E55:I55"/>
    <mergeCell ref="E57:I57"/>
    <mergeCell ref="E56:I56"/>
    <mergeCell ref="A40:L40"/>
    <mergeCell ref="E3:I3"/>
    <mergeCell ref="E22:I22"/>
    <mergeCell ref="E14:I14"/>
    <mergeCell ref="E20:I20"/>
    <mergeCell ref="E18:I18"/>
    <mergeCell ref="E19:I19"/>
    <mergeCell ref="E17:I17"/>
    <mergeCell ref="D30:H30"/>
    <mergeCell ref="D31:H31"/>
    <mergeCell ref="D32:H32"/>
    <mergeCell ref="E21:I21"/>
    <mergeCell ref="E23:I23"/>
    <mergeCell ref="E24:I24"/>
    <mergeCell ref="E33:I33"/>
    <mergeCell ref="A27:I27"/>
    <mergeCell ref="D28:H28"/>
    <mergeCell ref="D29:H29"/>
    <mergeCell ref="A1:I1"/>
    <mergeCell ref="E7:I7"/>
    <mergeCell ref="E15:I15"/>
    <mergeCell ref="A3:C3"/>
    <mergeCell ref="D16:I16"/>
    <mergeCell ref="E12:I12"/>
    <mergeCell ref="E9:I9"/>
    <mergeCell ref="E13:I13"/>
    <mergeCell ref="E2:I2"/>
    <mergeCell ref="E5:I5"/>
    <mergeCell ref="E11:I11"/>
  </mergeCells>
  <phoneticPr fontId="0" type="noConversion"/>
  <pageMargins left="0.7" right="0.7" top="0.75" bottom="0.75" header="0.3" footer="0.3"/>
  <pageSetup paperSize="9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tabSelected="1" zoomScale="140" zoomScaleNormal="140" workbookViewId="0">
      <selection activeCell="M38" sqref="M38"/>
    </sheetView>
  </sheetViews>
  <sheetFormatPr defaultRowHeight="13.2" x14ac:dyDescent="0.25"/>
  <cols>
    <col min="1" max="1" width="1.88671875" customWidth="1"/>
    <col min="2" max="2" width="1.109375" customWidth="1"/>
    <col min="3" max="3" width="1.5546875" customWidth="1"/>
    <col min="9" max="9" width="2.6640625" customWidth="1"/>
    <col min="10" max="10" width="5.33203125" customWidth="1"/>
    <col min="11" max="11" width="0.88671875" customWidth="1"/>
    <col min="12" max="12" width="14.44140625" customWidth="1"/>
    <col min="13" max="13" width="18.109375" customWidth="1"/>
    <col min="14" max="14" width="14.88671875" customWidth="1"/>
  </cols>
  <sheetData>
    <row r="1" spans="1:14" ht="23.25" customHeight="1" x14ac:dyDescent="0.25">
      <c r="A1" s="149" t="s">
        <v>46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51"/>
      <c r="M1" s="151"/>
      <c r="N1" s="151"/>
    </row>
    <row r="2" spans="1:14" ht="6.75" customHeight="1" x14ac:dyDescent="0.25">
      <c r="A2" s="5"/>
      <c r="B2" s="5"/>
      <c r="C2" s="5"/>
      <c r="D2" s="5"/>
      <c r="E2" s="127"/>
      <c r="F2" s="127"/>
      <c r="G2" s="127"/>
      <c r="H2" s="127"/>
      <c r="I2" s="127"/>
      <c r="J2" s="5"/>
      <c r="K2" s="5"/>
      <c r="L2" s="5"/>
      <c r="M2" s="5"/>
      <c r="N2" s="27"/>
    </row>
    <row r="3" spans="1:14" ht="21" customHeight="1" x14ac:dyDescent="0.25">
      <c r="A3" s="152" t="s">
        <v>35</v>
      </c>
      <c r="B3" s="152"/>
      <c r="C3" s="152"/>
      <c r="D3" s="153"/>
      <c r="E3" s="153"/>
      <c r="F3" s="153"/>
      <c r="G3" s="153"/>
      <c r="H3" s="153"/>
      <c r="I3" s="153"/>
      <c r="J3" s="35"/>
      <c r="K3" s="30"/>
      <c r="L3" s="76" t="s">
        <v>70</v>
      </c>
      <c r="M3" s="76" t="s">
        <v>71</v>
      </c>
      <c r="N3" s="76" t="s">
        <v>72</v>
      </c>
    </row>
    <row r="4" spans="1:14" ht="5.25" customHeight="1" x14ac:dyDescent="0.25">
      <c r="A4" s="4"/>
      <c r="B4" s="4"/>
      <c r="C4" s="4"/>
      <c r="D4" s="4"/>
      <c r="E4" s="154"/>
      <c r="F4" s="154"/>
      <c r="G4" s="154"/>
      <c r="H4" s="154"/>
      <c r="I4" s="154"/>
      <c r="J4" s="4"/>
      <c r="K4" s="34"/>
      <c r="L4" s="34"/>
      <c r="M4" s="34"/>
      <c r="N4" s="34"/>
    </row>
    <row r="5" spans="1:14" s="1" customFormat="1" ht="12.75" customHeight="1" x14ac:dyDescent="0.25">
      <c r="A5" s="7"/>
      <c r="B5" s="8"/>
      <c r="C5" s="8"/>
      <c r="D5" s="8"/>
      <c r="E5" s="155" t="s">
        <v>36</v>
      </c>
      <c r="F5" s="155"/>
      <c r="G5" s="155"/>
      <c r="H5" s="155"/>
      <c r="I5" s="155"/>
      <c r="J5" s="9"/>
      <c r="K5" s="23"/>
      <c r="L5" s="23">
        <f t="shared" ref="L5" si="0">L7+L8+L9</f>
        <v>214450</v>
      </c>
      <c r="M5" s="23">
        <f>M7+M8+M9</f>
        <v>4428.9799999999996</v>
      </c>
      <c r="N5" s="23">
        <f>N7+N8+N9</f>
        <v>218878.98</v>
      </c>
    </row>
    <row r="6" spans="1:14" s="10" customFormat="1" ht="7.5" customHeight="1" x14ac:dyDescent="0.2">
      <c r="A6" s="11"/>
      <c r="B6" s="11"/>
      <c r="C6" s="11"/>
      <c r="D6" s="11"/>
      <c r="E6" s="126"/>
      <c r="F6" s="126"/>
      <c r="G6" s="126"/>
      <c r="H6" s="126"/>
      <c r="I6" s="126"/>
      <c r="J6" s="11"/>
      <c r="K6" s="22"/>
      <c r="L6" s="22"/>
      <c r="M6" s="22"/>
      <c r="N6" s="22"/>
    </row>
    <row r="7" spans="1:14" s="17" customFormat="1" ht="12.75" customHeight="1" x14ac:dyDescent="0.2">
      <c r="A7" s="11"/>
      <c r="B7" s="11"/>
      <c r="C7" s="11"/>
      <c r="D7" s="31">
        <v>11</v>
      </c>
      <c r="E7" s="126" t="s">
        <v>37</v>
      </c>
      <c r="F7" s="126"/>
      <c r="G7" s="126"/>
      <c r="H7" s="126"/>
      <c r="I7" s="126"/>
      <c r="J7" s="11"/>
      <c r="K7" s="22"/>
      <c r="L7" s="22">
        <f>'Opći i posebni dio'!K13+'Opći i posebni dio'!K11</f>
        <v>143450</v>
      </c>
      <c r="M7" s="22">
        <f>'Opći i posebni dio'!L13+'Opći i posebni dio'!L11</f>
        <v>4428.9799999999996</v>
      </c>
      <c r="N7" s="22">
        <f>'Opći i posebni dio'!M13+'Opći i posebni dio'!M11</f>
        <v>147878.98000000001</v>
      </c>
    </row>
    <row r="8" spans="1:14" s="10" customFormat="1" ht="12.75" customHeight="1" x14ac:dyDescent="0.2">
      <c r="A8" s="11"/>
      <c r="B8" s="11"/>
      <c r="C8" s="12"/>
      <c r="D8" s="31">
        <v>43</v>
      </c>
      <c r="E8" s="126" t="s">
        <v>38</v>
      </c>
      <c r="F8" s="126"/>
      <c r="G8" s="126"/>
      <c r="H8" s="126"/>
      <c r="I8" s="126"/>
      <c r="J8" s="11"/>
      <c r="K8" s="22"/>
      <c r="L8" s="22">
        <f>'Opći i posebni dio'!K12</f>
        <v>70000</v>
      </c>
      <c r="M8" s="22">
        <f>'Opći i posebni dio'!L12</f>
        <v>0</v>
      </c>
      <c r="N8" s="22">
        <f>'Opći i posebni dio'!M12</f>
        <v>70000</v>
      </c>
    </row>
    <row r="9" spans="1:14" s="10" customFormat="1" ht="12.75" customHeight="1" x14ac:dyDescent="0.2">
      <c r="A9" s="11"/>
      <c r="B9" s="11"/>
      <c r="C9" s="12"/>
      <c r="D9" s="31">
        <v>52</v>
      </c>
      <c r="E9" s="12" t="s">
        <v>44</v>
      </c>
      <c r="F9" s="12"/>
      <c r="G9" s="12"/>
      <c r="H9" s="12"/>
      <c r="I9" s="12"/>
      <c r="J9" s="11"/>
      <c r="K9" s="22"/>
      <c r="L9" s="22">
        <v>1000</v>
      </c>
      <c r="M9" s="22">
        <v>0</v>
      </c>
      <c r="N9" s="22">
        <v>1000</v>
      </c>
    </row>
    <row r="10" spans="1:14" s="10" customFormat="1" ht="5.25" customHeight="1" x14ac:dyDescent="0.2">
      <c r="A10" s="11"/>
      <c r="B10" s="11"/>
      <c r="C10" s="12"/>
      <c r="D10" s="11"/>
      <c r="E10" s="126"/>
      <c r="F10" s="126"/>
      <c r="G10" s="126"/>
      <c r="H10" s="126"/>
      <c r="I10" s="126"/>
      <c r="J10" s="11"/>
      <c r="K10" s="22"/>
      <c r="L10" s="22"/>
      <c r="M10" s="22"/>
      <c r="N10" s="22"/>
    </row>
    <row r="11" spans="1:14" s="1" customFormat="1" ht="12.75" customHeight="1" x14ac:dyDescent="0.25">
      <c r="A11" s="13"/>
      <c r="B11" s="13"/>
      <c r="C11" s="13"/>
      <c r="D11" s="13"/>
      <c r="E11" s="156" t="s">
        <v>39</v>
      </c>
      <c r="F11" s="156"/>
      <c r="G11" s="156"/>
      <c r="H11" s="156"/>
      <c r="I11" s="156"/>
      <c r="J11" s="156"/>
      <c r="K11" s="20"/>
      <c r="L11" s="20">
        <f t="shared" ref="L11:N11" si="1">SUM(L13:L15)</f>
        <v>214450</v>
      </c>
      <c r="M11" s="20">
        <f t="shared" si="1"/>
        <v>8100</v>
      </c>
      <c r="N11" s="20">
        <f t="shared" si="1"/>
        <v>222550</v>
      </c>
    </row>
    <row r="12" spans="1:14" ht="5.25" customHeight="1" x14ac:dyDescent="0.25">
      <c r="A12" s="3"/>
      <c r="B12" s="1"/>
      <c r="C12" s="1"/>
      <c r="D12" s="1"/>
      <c r="E12" s="134"/>
      <c r="F12" s="134"/>
      <c r="G12" s="134"/>
      <c r="H12" s="134"/>
      <c r="I12" s="134"/>
      <c r="J12" s="1"/>
      <c r="K12" s="6"/>
      <c r="L12" s="6"/>
      <c r="M12" s="6"/>
      <c r="N12" s="6"/>
    </row>
    <row r="13" spans="1:14" s="10" customFormat="1" ht="12.75" customHeight="1" x14ac:dyDescent="0.2">
      <c r="C13" s="14"/>
      <c r="D13" s="29">
        <v>11</v>
      </c>
      <c r="E13" s="133" t="s">
        <v>37</v>
      </c>
      <c r="F13" s="133"/>
      <c r="G13" s="133"/>
      <c r="H13" s="133"/>
      <c r="I13" s="133"/>
      <c r="J13" s="133"/>
      <c r="K13" s="33"/>
      <c r="L13" s="33">
        <f>'Opći i posebni dio'!K51</f>
        <v>143450</v>
      </c>
      <c r="M13" s="33">
        <f>'Opći i posebni dio'!L51</f>
        <v>4428.9799999999996</v>
      </c>
      <c r="N13" s="33">
        <f>'Opći i posebni dio'!M51</f>
        <v>147878.98000000001</v>
      </c>
    </row>
    <row r="14" spans="1:14" s="10" customFormat="1" ht="12.75" customHeight="1" x14ac:dyDescent="0.2">
      <c r="C14" s="14"/>
      <c r="D14" s="29">
        <v>43</v>
      </c>
      <c r="E14" s="133" t="s">
        <v>38</v>
      </c>
      <c r="F14" s="133"/>
      <c r="G14" s="133"/>
      <c r="H14" s="133"/>
      <c r="I14" s="133"/>
      <c r="J14" s="133"/>
      <c r="K14" s="19"/>
      <c r="L14" s="19">
        <f>'Opći i posebni dio'!K53</f>
        <v>70000</v>
      </c>
      <c r="M14" s="19">
        <f>'Opći i posebni dio'!L53</f>
        <v>3671.02</v>
      </c>
      <c r="N14" s="19">
        <f>'Opći i posebni dio'!M53</f>
        <v>73671.02</v>
      </c>
    </row>
    <row r="15" spans="1:14" s="10" customFormat="1" ht="12.75" customHeight="1" x14ac:dyDescent="0.2">
      <c r="B15" s="15"/>
      <c r="C15" s="14"/>
      <c r="D15" s="29">
        <v>52</v>
      </c>
      <c r="E15" s="133" t="s">
        <v>44</v>
      </c>
      <c r="F15" s="133"/>
      <c r="G15" s="133"/>
      <c r="H15" s="133"/>
      <c r="I15" s="133"/>
      <c r="J15" s="133"/>
      <c r="K15" s="19"/>
      <c r="L15" s="19">
        <f>'Opći i posebni dio'!K52</f>
        <v>1000</v>
      </c>
      <c r="M15" s="19">
        <f>'Opći i posebni dio'!L52</f>
        <v>0</v>
      </c>
      <c r="N15" s="19">
        <f>'Opći i posebni dio'!M52</f>
        <v>1000</v>
      </c>
    </row>
    <row r="16" spans="1:14" s="10" customFormat="1" ht="7.5" customHeight="1" x14ac:dyDescent="0.2">
      <c r="B16" s="15"/>
      <c r="C16" s="14"/>
      <c r="D16" s="29"/>
      <c r="E16" s="14"/>
      <c r="F16" s="14"/>
      <c r="G16" s="14"/>
      <c r="H16" s="14"/>
      <c r="I16" s="14"/>
      <c r="J16" s="14"/>
      <c r="K16" s="19"/>
      <c r="L16" s="19"/>
      <c r="M16" s="19"/>
      <c r="N16" s="19"/>
    </row>
    <row r="17" spans="1:15" s="1" customFormat="1" ht="12.75" customHeight="1" x14ac:dyDescent="0.25">
      <c r="A17" s="13"/>
      <c r="B17" s="13"/>
      <c r="C17" s="13"/>
      <c r="D17" s="13"/>
      <c r="E17" s="156" t="s">
        <v>75</v>
      </c>
      <c r="F17" s="156"/>
      <c r="G17" s="156"/>
      <c r="H17" s="156"/>
      <c r="I17" s="156"/>
      <c r="J17" s="156"/>
      <c r="K17" s="20"/>
      <c r="L17" s="20">
        <f>SUM(L19:L19)</f>
        <v>3671.02</v>
      </c>
      <c r="M17" s="20">
        <f>SUM(M19:M20)</f>
        <v>3671.02</v>
      </c>
      <c r="N17" s="20">
        <f>SUM(N19:N20)</f>
        <v>3671.02</v>
      </c>
    </row>
    <row r="18" spans="1:15" s="10" customFormat="1" ht="3.75" customHeight="1" x14ac:dyDescent="0.2">
      <c r="B18" s="15"/>
      <c r="C18" s="14"/>
      <c r="E18" s="26"/>
      <c r="F18" s="26"/>
      <c r="G18" s="26"/>
      <c r="H18" s="26"/>
      <c r="I18" s="26"/>
      <c r="J18" s="26"/>
      <c r="K18" s="21"/>
      <c r="L18" s="21"/>
      <c r="M18" s="21"/>
      <c r="N18" s="21"/>
    </row>
    <row r="19" spans="1:15" s="10" customFormat="1" ht="12.75" customHeight="1" x14ac:dyDescent="0.2">
      <c r="B19" s="15"/>
      <c r="C19" s="14"/>
      <c r="D19" s="29">
        <v>43</v>
      </c>
      <c r="E19" s="133" t="s">
        <v>50</v>
      </c>
      <c r="F19" s="133"/>
      <c r="G19" s="133"/>
      <c r="H19" s="133"/>
      <c r="I19" s="133"/>
      <c r="J19" s="133"/>
      <c r="K19" s="19"/>
      <c r="L19" s="19">
        <v>3671.02</v>
      </c>
      <c r="M19" s="19">
        <f>'Opći i posebni dio'!L33</f>
        <v>3671.02</v>
      </c>
      <c r="N19" s="19">
        <f>'Opći i posebni dio'!M33</f>
        <v>3671.02</v>
      </c>
    </row>
    <row r="20" spans="1:15" s="10" customFormat="1" ht="12.75" customHeight="1" x14ac:dyDescent="0.2">
      <c r="C20" s="14"/>
      <c r="D20" s="16"/>
      <c r="E20" s="133"/>
      <c r="F20" s="133"/>
      <c r="G20" s="133"/>
      <c r="H20" s="133"/>
      <c r="I20" s="133"/>
      <c r="J20" s="133"/>
      <c r="K20" s="19"/>
      <c r="L20" s="19"/>
      <c r="M20" s="19"/>
      <c r="N20" s="19"/>
    </row>
    <row r="21" spans="1:15" s="10" customFormat="1" ht="28.5" customHeight="1" x14ac:dyDescent="0.25">
      <c r="A21" s="149" t="s">
        <v>47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1"/>
      <c r="L21" s="151"/>
      <c r="M21" s="151"/>
      <c r="N21" s="151"/>
    </row>
    <row r="22" spans="1:15" s="10" customFormat="1" ht="5.25" customHeight="1" x14ac:dyDescent="0.2">
      <c r="C22" s="14"/>
      <c r="D22" s="16"/>
      <c r="E22" s="133"/>
      <c r="F22" s="133"/>
      <c r="G22" s="133"/>
      <c r="H22" s="133"/>
      <c r="I22" s="133"/>
      <c r="J22" s="133"/>
      <c r="K22" s="19"/>
      <c r="L22" s="19"/>
      <c r="M22" s="19"/>
      <c r="N22" s="19"/>
    </row>
    <row r="23" spans="1:15" s="10" customFormat="1" ht="22.95" customHeight="1" x14ac:dyDescent="0.2">
      <c r="A23" s="152" t="s">
        <v>40</v>
      </c>
      <c r="B23" s="152"/>
      <c r="C23" s="152"/>
      <c r="D23" s="153"/>
      <c r="E23" s="153"/>
      <c r="F23" s="153"/>
      <c r="G23" s="153"/>
      <c r="H23" s="153"/>
      <c r="I23" s="153"/>
      <c r="J23" s="24"/>
      <c r="K23" s="28"/>
      <c r="L23" s="76" t="s">
        <v>70</v>
      </c>
      <c r="M23" s="76" t="s">
        <v>71</v>
      </c>
      <c r="N23" s="76" t="s">
        <v>72</v>
      </c>
    </row>
    <row r="24" spans="1:15" s="10" customFormat="1" ht="5.25" customHeight="1" x14ac:dyDescent="0.25">
      <c r="A24" s="4"/>
      <c r="B24" s="4"/>
      <c r="C24" s="4"/>
      <c r="D24" s="4"/>
      <c r="E24" s="154"/>
      <c r="F24" s="154"/>
      <c r="G24" s="154"/>
      <c r="H24" s="154"/>
      <c r="I24" s="154"/>
      <c r="J24" s="4"/>
      <c r="K24" s="34"/>
      <c r="L24" s="34"/>
      <c r="M24" s="34"/>
      <c r="N24" s="34"/>
    </row>
    <row r="25" spans="1:15" s="10" customFormat="1" ht="12.75" customHeight="1" x14ac:dyDescent="0.25">
      <c r="A25" s="7"/>
      <c r="B25" s="8"/>
      <c r="C25" s="8"/>
      <c r="D25" s="8"/>
      <c r="E25" s="155" t="s">
        <v>41</v>
      </c>
      <c r="F25" s="155"/>
      <c r="G25" s="155"/>
      <c r="H25" s="155"/>
      <c r="I25" s="155"/>
      <c r="J25" s="9"/>
      <c r="K25" s="23"/>
      <c r="L25" s="23">
        <f>L27</f>
        <v>214450</v>
      </c>
      <c r="M25" s="23">
        <f>M27</f>
        <v>8100</v>
      </c>
      <c r="N25" s="23">
        <f>N27</f>
        <v>222550</v>
      </c>
    </row>
    <row r="26" spans="1:15" s="10" customFormat="1" ht="7.5" customHeight="1" x14ac:dyDescent="0.2">
      <c r="A26" s="11"/>
      <c r="B26" s="11"/>
      <c r="C26" s="11"/>
      <c r="D26" s="11"/>
      <c r="E26" s="126"/>
      <c r="F26" s="126"/>
      <c r="G26" s="126"/>
      <c r="H26" s="126"/>
      <c r="I26" s="126"/>
      <c r="J26" s="11"/>
      <c r="K26" s="22"/>
      <c r="L26" s="22"/>
      <c r="M26" s="22"/>
      <c r="N26" s="22"/>
    </row>
    <row r="27" spans="1:15" s="10" customFormat="1" ht="12.75" customHeight="1" x14ac:dyDescent="0.2">
      <c r="A27" s="11"/>
      <c r="B27" s="11"/>
      <c r="C27" s="11"/>
      <c r="D27" s="18" t="s">
        <v>42</v>
      </c>
      <c r="E27" s="126" t="s">
        <v>43</v>
      </c>
      <c r="F27" s="126"/>
      <c r="G27" s="126"/>
      <c r="H27" s="126"/>
      <c r="I27" s="126"/>
      <c r="J27" s="11"/>
      <c r="K27" s="22"/>
      <c r="L27" s="22">
        <v>214450</v>
      </c>
      <c r="M27" s="22">
        <v>8100</v>
      </c>
      <c r="N27" s="22">
        <v>222550</v>
      </c>
    </row>
    <row r="28" spans="1:15" ht="27.75" customHeight="1" x14ac:dyDescent="0.25"/>
    <row r="29" spans="1:15" x14ac:dyDescent="0.25">
      <c r="A29" s="102" t="s">
        <v>48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58"/>
      <c r="O29" s="158"/>
    </row>
    <row r="30" spans="1:15" ht="5.25" customHeight="1" x14ac:dyDescent="0.25">
      <c r="A30" s="1"/>
      <c r="B30" s="36"/>
      <c r="C30" s="36"/>
      <c r="D30" s="32"/>
      <c r="E30" s="36"/>
      <c r="F30" s="36"/>
      <c r="G30" s="36"/>
      <c r="H30" s="36"/>
      <c r="I30" s="36"/>
      <c r="J30" s="36"/>
      <c r="K30" s="37"/>
      <c r="L30" s="37"/>
      <c r="M30" s="37"/>
    </row>
    <row r="31" spans="1:15" ht="14.25" customHeight="1" x14ac:dyDescent="0.25">
      <c r="A31" s="157" t="s">
        <v>49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1"/>
    </row>
    <row r="32" spans="1:15" ht="7.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ht="6" customHeight="1" x14ac:dyDescent="0.25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6"/>
      <c r="L33" s="16"/>
      <c r="M33" s="16"/>
    </row>
    <row r="34" spans="1:13" x14ac:dyDescent="0.25">
      <c r="A34" s="128" t="s">
        <v>86</v>
      </c>
      <c r="B34" s="128"/>
      <c r="C34" s="128"/>
      <c r="D34" s="128"/>
      <c r="E34" s="128"/>
      <c r="F34" s="25"/>
      <c r="G34" s="25"/>
      <c r="H34" s="25"/>
      <c r="I34" s="25"/>
      <c r="J34" s="25"/>
      <c r="K34" s="16"/>
      <c r="L34" s="16"/>
      <c r="M34" s="16"/>
    </row>
    <row r="35" spans="1:13" x14ac:dyDescent="0.25">
      <c r="A35" s="128" t="s">
        <v>87</v>
      </c>
      <c r="B35" s="128"/>
      <c r="C35" s="128"/>
      <c r="D35" s="128"/>
      <c r="E35" s="128"/>
      <c r="F35" s="25"/>
      <c r="G35" s="25"/>
      <c r="H35" s="25"/>
      <c r="I35" s="25"/>
      <c r="J35" s="25"/>
      <c r="K35" s="16"/>
      <c r="L35" s="16"/>
      <c r="M35" s="16"/>
    </row>
    <row r="36" spans="1:13" x14ac:dyDescent="0.25">
      <c r="A36" s="128" t="s">
        <v>88</v>
      </c>
      <c r="B36" s="128"/>
      <c r="C36" s="128"/>
      <c r="D36" s="128"/>
      <c r="E36" s="128"/>
      <c r="F36" s="25"/>
      <c r="G36" s="25"/>
      <c r="H36" s="25"/>
      <c r="J36" s="25"/>
      <c r="K36" s="16"/>
      <c r="L36" s="16"/>
      <c r="M36" s="16"/>
    </row>
    <row r="37" spans="1:13" x14ac:dyDescent="0.25">
      <c r="A37" s="25"/>
      <c r="B37" s="25"/>
      <c r="C37" s="25"/>
      <c r="D37" s="25"/>
      <c r="E37" s="25"/>
      <c r="F37" s="25"/>
      <c r="G37" s="25"/>
      <c r="H37" s="25"/>
      <c r="J37" s="25"/>
      <c r="K37" s="16"/>
      <c r="L37" s="16"/>
      <c r="M37" s="14" t="s">
        <v>89</v>
      </c>
    </row>
    <row r="38" spans="1:13" x14ac:dyDescent="0.25">
      <c r="A38" s="25"/>
      <c r="B38" s="25"/>
      <c r="C38" s="25"/>
      <c r="D38" s="25"/>
      <c r="E38" s="25"/>
      <c r="F38" s="25"/>
      <c r="G38" s="25"/>
      <c r="H38" s="25"/>
      <c r="J38" s="25"/>
      <c r="L38" s="16"/>
      <c r="M38" s="29" t="s">
        <v>74</v>
      </c>
    </row>
    <row r="39" spans="1:13" x14ac:dyDescent="0.25">
      <c r="A39" s="25"/>
      <c r="B39" s="25"/>
      <c r="C39" s="25"/>
      <c r="D39" s="25"/>
      <c r="E39" s="25"/>
      <c r="F39" s="25"/>
      <c r="G39" s="25"/>
      <c r="H39" s="25"/>
      <c r="J39" s="25"/>
      <c r="L39" s="16"/>
      <c r="M39" s="16"/>
    </row>
  </sheetData>
  <mergeCells count="30">
    <mergeCell ref="A36:E36"/>
    <mergeCell ref="A31:N31"/>
    <mergeCell ref="A29:O29"/>
    <mergeCell ref="A33:J33"/>
    <mergeCell ref="A34:E34"/>
    <mergeCell ref="A35:E35"/>
    <mergeCell ref="E24:I24"/>
    <mergeCell ref="E25:I25"/>
    <mergeCell ref="E26:I26"/>
    <mergeCell ref="E27:I27"/>
    <mergeCell ref="A21:N21"/>
    <mergeCell ref="E22:J22"/>
    <mergeCell ref="A23:I23"/>
    <mergeCell ref="E19:J19"/>
    <mergeCell ref="E15:J15"/>
    <mergeCell ref="E20:J20"/>
    <mergeCell ref="E7:I7"/>
    <mergeCell ref="E8:I8"/>
    <mergeCell ref="E10:I10"/>
    <mergeCell ref="E11:J11"/>
    <mergeCell ref="E12:I12"/>
    <mergeCell ref="E13:J13"/>
    <mergeCell ref="E14:J14"/>
    <mergeCell ref="E17:J17"/>
    <mergeCell ref="E6:I6"/>
    <mergeCell ref="A1:N1"/>
    <mergeCell ref="E2:I2"/>
    <mergeCell ref="A3:I3"/>
    <mergeCell ref="E4:I4"/>
    <mergeCell ref="E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Sažetak</vt:lpstr>
      <vt:lpstr>Opći i posebni dio</vt:lpstr>
      <vt:lpstr>Funkcije i izvori financiranja</vt:lpstr>
      <vt:lpstr>'Opći i posebni dio'!Podrucje_ispisa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Dječji vrtić Mali medo</cp:lastModifiedBy>
  <cp:revision/>
  <cp:lastPrinted>2024-12-18T13:47:55Z</cp:lastPrinted>
  <dcterms:created xsi:type="dcterms:W3CDTF">2009-11-09T11:33:14Z</dcterms:created>
  <dcterms:modified xsi:type="dcterms:W3CDTF">2024-12-18T13:48:00Z</dcterms:modified>
  <cp:category/>
  <cp:contentStatus/>
</cp:coreProperties>
</file>