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acb024966da9bc8/Desktop/Dječji vrtić Mali medo/Financijski plan/Financijski plan 2025/"/>
    </mc:Choice>
  </mc:AlternateContent>
  <xr:revisionPtr revIDLastSave="8" documentId="8_{3961F8ED-DCF0-4D7A-B555-04C029B6209F}" xr6:coauthVersionLast="47" xr6:coauthVersionMax="47" xr10:uidLastSave="{C34988F7-DDA5-4EAD-B1BD-1F87729B3F7B}"/>
  <bookViews>
    <workbookView xWindow="-108" yWindow="-108" windowWidth="23256" windowHeight="12456" tabRatio="447" xr2:uid="{00000000-000D-0000-FFFF-FFFF00000000}"/>
  </bookViews>
  <sheets>
    <sheet name="Sažetak" sheetId="4" r:id="rId1"/>
    <sheet name="Opći i posebni dio" sheetId="1" r:id="rId2"/>
    <sheet name="Funkcije i izvori financiranja" sheetId="3" r:id="rId3"/>
  </sheets>
  <definedNames>
    <definedName name="_xlnm.Print_Area" localSheetId="1">'Opći i posebni dio'!$A$1:$N$69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4" l="1"/>
  <c r="G27" i="4"/>
  <c r="G42" i="4" s="1"/>
  <c r="H27" i="4"/>
  <c r="I27" i="4"/>
  <c r="J27" i="4"/>
  <c r="K56" i="1"/>
  <c r="N56" i="1"/>
  <c r="M56" i="1"/>
  <c r="L56" i="1"/>
  <c r="N57" i="1"/>
  <c r="M57" i="1"/>
  <c r="L57" i="1"/>
  <c r="K57" i="1"/>
  <c r="N58" i="1"/>
  <c r="M58" i="1"/>
  <c r="L58" i="1"/>
  <c r="K58" i="1"/>
  <c r="N59" i="1"/>
  <c r="M59" i="1"/>
  <c r="L59" i="1"/>
  <c r="K59" i="1"/>
  <c r="N63" i="1"/>
  <c r="M63" i="1"/>
  <c r="L63" i="1"/>
  <c r="K63" i="1"/>
  <c r="N26" i="3"/>
  <c r="M26" i="3"/>
  <c r="L26" i="3"/>
  <c r="K26" i="3"/>
  <c r="K55" i="1" l="1"/>
  <c r="G17" i="4"/>
  <c r="G14" i="4"/>
  <c r="G20" i="4" s="1"/>
  <c r="G28" i="4" s="1"/>
  <c r="J17" i="4"/>
  <c r="I17" i="4"/>
  <c r="H17" i="4"/>
  <c r="J14" i="4"/>
  <c r="I14" i="4"/>
  <c r="H14" i="4"/>
  <c r="N15" i="3"/>
  <c r="M15" i="3"/>
  <c r="L15" i="3"/>
  <c r="K15" i="3"/>
  <c r="K54" i="1" l="1"/>
  <c r="K52" i="1" s="1"/>
  <c r="K50" i="1" s="1"/>
  <c r="K48" i="1" s="1"/>
  <c r="F20" i="4"/>
  <c r="H20" i="4"/>
  <c r="H28" i="4" s="1"/>
  <c r="G35" i="4"/>
  <c r="G43" i="4" s="1"/>
  <c r="I20" i="4"/>
  <c r="J20" i="4"/>
  <c r="K17" i="3"/>
  <c r="F34" i="4" l="1"/>
  <c r="F35" i="4" s="1"/>
  <c r="F28" i="4"/>
  <c r="J28" i="4"/>
  <c r="I28" i="4"/>
  <c r="H34" i="4"/>
  <c r="L13" i="3"/>
  <c r="K35" i="1"/>
  <c r="L14" i="3"/>
  <c r="N7" i="3"/>
  <c r="M7" i="3"/>
  <c r="L7" i="3"/>
  <c r="J34" i="4" l="1"/>
  <c r="I34" i="4"/>
  <c r="H35" i="4"/>
  <c r="M8" i="3"/>
  <c r="L8" i="3"/>
  <c r="L5" i="3" s="1"/>
  <c r="N8" i="3"/>
  <c r="L17" i="3"/>
  <c r="L11" i="3"/>
  <c r="N11" i="1"/>
  <c r="N9" i="1" s="1"/>
  <c r="M11" i="1"/>
  <c r="M9" i="1" s="1"/>
  <c r="L11" i="1"/>
  <c r="L9" i="1" s="1"/>
  <c r="J35" i="4" l="1"/>
  <c r="I35" i="4"/>
  <c r="H41" i="4"/>
  <c r="H42" i="4" s="1"/>
  <c r="M24" i="1"/>
  <c r="M22" i="1" s="1"/>
  <c r="N24" i="1"/>
  <c r="N22" i="1" s="1"/>
  <c r="L24" i="1"/>
  <c r="L55" i="1"/>
  <c r="L54" i="1" s="1"/>
  <c r="L52" i="1" s="1"/>
  <c r="L50" i="1" s="1"/>
  <c r="L48" i="1" s="1"/>
  <c r="M55" i="1"/>
  <c r="M54" i="1" s="1"/>
  <c r="M52" i="1" s="1"/>
  <c r="M50" i="1" s="1"/>
  <c r="M48" i="1" s="1"/>
  <c r="N55" i="1"/>
  <c r="N54" i="1" s="1"/>
  <c r="N52" i="1" s="1"/>
  <c r="N50" i="1" s="1"/>
  <c r="N48" i="1" s="1"/>
  <c r="M14" i="3"/>
  <c r="K13" i="3"/>
  <c r="K14" i="3"/>
  <c r="J41" i="4" l="1"/>
  <c r="J42" i="4" s="1"/>
  <c r="J43" i="4" s="1"/>
  <c r="I41" i="4"/>
  <c r="I42" i="4" s="1"/>
  <c r="I43" i="4" s="1"/>
  <c r="H43" i="4"/>
  <c r="L22" i="1"/>
  <c r="K11" i="3"/>
  <c r="M5" i="3"/>
  <c r="M13" i="3"/>
  <c r="M11" i="3" s="1"/>
  <c r="N13" i="3"/>
  <c r="N14" i="3"/>
  <c r="N35" i="1"/>
  <c r="M35" i="1"/>
  <c r="N11" i="3" l="1"/>
  <c r="K11" i="1"/>
  <c r="K9" i="1" s="1"/>
  <c r="K7" i="3"/>
  <c r="K8" i="3"/>
  <c r="K5" i="3" l="1"/>
  <c r="N5" i="3"/>
  <c r="K24" i="1"/>
  <c r="K22" i="1" l="1"/>
</calcChain>
</file>

<file path=xl/sharedStrings.xml><?xml version="1.0" encoding="utf-8"?>
<sst xmlns="http://schemas.openxmlformats.org/spreadsheetml/2006/main" count="146" uniqueCount="103">
  <si>
    <t xml:space="preserve"> </t>
  </si>
  <si>
    <t>I.  OPĆI DIO</t>
  </si>
  <si>
    <t>Članak 1.</t>
  </si>
  <si>
    <t>A.    RAČUN PRIHODA I RASHODA</t>
  </si>
  <si>
    <t>Broj konta</t>
  </si>
  <si>
    <t>Izvor</t>
  </si>
  <si>
    <t xml:space="preserve">                 NAZIV </t>
  </si>
  <si>
    <t>PRIHODI POSLOVANJA</t>
  </si>
  <si>
    <t>PRIHODI OD IMOVINE</t>
  </si>
  <si>
    <t xml:space="preserve">PRIHODI OD UPRAVNIH I ADMINISTRATIVNIH PRISTOJBI,                        PRISTOJBI PO POSEBNIM PROPISIMA I NAKNADA           </t>
  </si>
  <si>
    <t>PRIHODI IZ NADLEŽNOG PRORAČUNA</t>
  </si>
  <si>
    <t>RASHODI POSLOVANJA</t>
  </si>
  <si>
    <t xml:space="preserve">RASHODI ZA ZAPOSLENE                        </t>
  </si>
  <si>
    <t xml:space="preserve">MATERIJALNI RASHODI                          </t>
  </si>
  <si>
    <t xml:space="preserve">FINANCIJSKI  RASHODI                                                       </t>
  </si>
  <si>
    <t xml:space="preserve">VLASTITI IZVORI </t>
  </si>
  <si>
    <t xml:space="preserve">REZULTAT POSLOVANJA </t>
  </si>
  <si>
    <t>Članak 3.</t>
  </si>
  <si>
    <t xml:space="preserve">II. POSEBNI DIO </t>
  </si>
  <si>
    <t xml:space="preserve">Izvor </t>
  </si>
  <si>
    <t xml:space="preserve">UKUPNI  RASHODI                         </t>
  </si>
  <si>
    <t>RAZDJEL  001              DJEČJI VRTIĆ "MALI MEDO " GORNJA RIJEKA</t>
  </si>
  <si>
    <t>GLAVA  00101</t>
  </si>
  <si>
    <t xml:space="preserve">PREDŠKOLSKI ODGOJ </t>
  </si>
  <si>
    <t>Program:</t>
  </si>
  <si>
    <t>103</t>
  </si>
  <si>
    <t>Javne potrebe u djelstnostima predškolskog odgoja</t>
  </si>
  <si>
    <t>Aktivnost:</t>
  </si>
  <si>
    <t>A1003004</t>
  </si>
  <si>
    <t>Redovni rad dječjeg vrtića</t>
  </si>
  <si>
    <t>Izvor:</t>
  </si>
  <si>
    <t>1. Opći prihodi i primici</t>
  </si>
  <si>
    <t>4. Prihodi za posebne namjene</t>
  </si>
  <si>
    <t xml:space="preserve">RASHODI  ZA  ZAPOSLENE                                               </t>
  </si>
  <si>
    <t>11</t>
  </si>
  <si>
    <t xml:space="preserve">MATERIJALNI RASHODI                                                   </t>
  </si>
  <si>
    <t>43</t>
  </si>
  <si>
    <t xml:space="preserve">FINANCIJSKI RASHODI                            </t>
  </si>
  <si>
    <t xml:space="preserve">IZVOR FINANCIRANJA </t>
  </si>
  <si>
    <t xml:space="preserve">SVEUKUPNI PRIHODI </t>
  </si>
  <si>
    <t xml:space="preserve">Opći prihodi i primici </t>
  </si>
  <si>
    <t xml:space="preserve">Prihodi za posebne namjene </t>
  </si>
  <si>
    <t xml:space="preserve">SVEUKUPNI RASHODI </t>
  </si>
  <si>
    <t xml:space="preserve">FUNKCIJA </t>
  </si>
  <si>
    <t>SVEUKUPNI RASHODI</t>
  </si>
  <si>
    <t>0911</t>
  </si>
  <si>
    <t xml:space="preserve">Predškolsko obrazovanje </t>
  </si>
  <si>
    <t>Ostale pomoći</t>
  </si>
  <si>
    <t xml:space="preserve">                      B.    RASPOLOŽIVA SREDSTVA IZ PRETHODNIH GODINA</t>
  </si>
  <si>
    <t>5. Pomoći</t>
  </si>
  <si>
    <t>Rashodi Financijskog plana raspoređuju se po ekonomskoj, organizacijskoj, programskoj i funkcijskoj  kalasifikaciji, te izvorima financiranja, kako slijedi:</t>
  </si>
  <si>
    <t>FINANCIJSKI PLAN PREMA IZVORIMA FINANCIRANJA</t>
  </si>
  <si>
    <t>FINANCIJSKI PLAN PREMA FUNKCIJSKOJ KLASIFIKACIJI</t>
  </si>
  <si>
    <t>Članak 4.</t>
  </si>
  <si>
    <t>Ovaj Financijski plan objavit će se na oglasnoj ploči i mrežnim stranicama Dječjeg vrtića Mali medo.</t>
  </si>
  <si>
    <t xml:space="preserve">Opći prihodi i primici                                                                            </t>
  </si>
  <si>
    <t xml:space="preserve">Prihodi za posebne namjene                                                               </t>
  </si>
  <si>
    <t>UKUPNI RASHODI</t>
  </si>
  <si>
    <t>Projekcija 2026.</t>
  </si>
  <si>
    <t>A) SAŽETAK RAČUNA PRIHODA I RASHODA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</si>
  <si>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</si>
  <si>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</si>
  <si>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</si>
  <si>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</si>
  <si>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</si>
  <si>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</si>
  <si>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</si>
  <si>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</si>
  <si>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</si>
  <si>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</si>
  <si>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</si>
  <si>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</si>
  <si>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</si>
  <si>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U SLJEDEĆE RAZDOBLJE</t>
  </si>
  <si>
    <t>EUR</t>
  </si>
  <si>
    <t>POMOĆI IZ INOZEMSTVA I OD SUBJEKATA UNUTAR OPĆEG PRORAČUNA</t>
  </si>
  <si>
    <t xml:space="preserve">                         UKUPNI PRIHODI</t>
  </si>
  <si>
    <t>PRIJEDLOG FINANCIJSKOG PLANA DJEČJEG VRTIĆA MALI MEDO ZA 2025. I PROJEKCIJA ZA 2026. I 2027. GODINU</t>
  </si>
  <si>
    <t xml:space="preserve">Prijedlog Financijskog plana Dječjeg vrtića Mali medo za 2025. i projekcija za 2026. i 2027. godinu (u daljnjem tekstu: Financijski plan) sastoji se od: </t>
  </si>
  <si>
    <t>Plan 2024.</t>
  </si>
  <si>
    <t>Izvršenje 2023.</t>
  </si>
  <si>
    <t xml:space="preserve">Plan 2024. </t>
  </si>
  <si>
    <t>Projekcija 2027.</t>
  </si>
  <si>
    <t>URBROJ: 2137-25-1-24-1</t>
  </si>
  <si>
    <t xml:space="preserve">          PREDSJEDNICA:</t>
  </si>
  <si>
    <t xml:space="preserve">          Antonia Šturbek</t>
  </si>
  <si>
    <t>Rashodi za zaposlene</t>
  </si>
  <si>
    <t>Materijalni rashodi</t>
  </si>
  <si>
    <t>Financijski rashodi</t>
  </si>
  <si>
    <t>52</t>
  </si>
  <si>
    <t xml:space="preserve">VLASTITI IZVORI (REZULTAT POSLOVANJA)                   </t>
  </si>
  <si>
    <t xml:space="preserve">                                                                                                                 Članak 2.</t>
  </si>
  <si>
    <t xml:space="preserve">        Prihodi i rashodi po ekonomskoj klasifikaciji utvrđuju se u računu prihoda i rashoda, kako slijedi:</t>
  </si>
  <si>
    <t>Plan 2025.</t>
  </si>
  <si>
    <t>UKUPAN DONOS VIŠKA/MANJKA IZ PRETHODNE(IH) GODINE</t>
  </si>
  <si>
    <t xml:space="preserve">VIŠAK/MANJAK + NETO FINANCIRANJE + PRIJENOS VIŠKA/MANJKA </t>
  </si>
  <si>
    <t>D) VIŠEGODIŠNJI PLAN URAVNOTEŽENJA</t>
  </si>
  <si>
    <t>VIŠAK/MANJAK IZ PRETHODNE(IH) GODINE KOJI ĆE SE RASPOREDITI/POKRITI</t>
  </si>
  <si>
    <t>VIŠAK/MANJAK TEKUĆE GODINE</t>
  </si>
  <si>
    <t>PRIJENOS VIŠKA/MANJKA U SLJEDEĆE RAZDOBLJE</t>
  </si>
  <si>
    <t>KLASA: 400-02/24-01/1</t>
  </si>
  <si>
    <t>Gornja Rijeka, 14. listopada 2024.</t>
  </si>
  <si>
    <t xml:space="preserve"> Na temelju članka 29. i 30. Zakona o proračunu ("Narodne novine" broj 144/21) i članka 41. Statuta Dječjeg vrtića Mali medo KLASA: 601-01/21-01/03, URBROJ: 2137-25-1-21-1 od 8. studenog 2021. godine i KLASA: 601-01/22-01/12 od 14. studenog 2022. KLASA: 601-02/23-03/10, URBROJ: 2137-25-1-23-2 od 20. lipnja 2023. (pročišćeni tekst), Upravno vijeće Dječjeg vrtića Mali medo na 47. sjednici održanoj 14.10.2024. donijelo je				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</si>
</sst>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15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5" fillId="5" borderId="0" xfId="0" applyFont="1" applyFill="1" applyAlignment="1">
      <alignment horizontal="center"/>
    </xf>
    <xf numFmtId="0" fontId="3" fillId="5" borderId="0" xfId="0" applyFont="1" applyFill="1" applyAlignment="1">
      <alignment horizontal="left"/>
    </xf>
    <xf numFmtId="0" fontId="6" fillId="5" borderId="0" xfId="0" applyFont="1" applyFill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0" xfId="0" applyFont="1"/>
    <xf numFmtId="0" fontId="4" fillId="3" borderId="0" xfId="0" applyFont="1" applyFill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/>
    <xf numFmtId="0" fontId="6" fillId="3" borderId="0" xfId="0" applyFont="1" applyFill="1"/>
    <xf numFmtId="4" fontId="5" fillId="3" borderId="0" xfId="0" applyNumberFormat="1" applyFont="1" applyFill="1" applyAlignment="1">
      <alignment horizontal="right"/>
    </xf>
    <xf numFmtId="0" fontId="11" fillId="0" borderId="0" xfId="0" applyFont="1"/>
    <xf numFmtId="49" fontId="11" fillId="0" borderId="0" xfId="0" applyNumberFormat="1" applyFont="1"/>
    <xf numFmtId="0" fontId="7" fillId="2" borderId="0" xfId="0" applyFont="1" applyFill="1"/>
    <xf numFmtId="0" fontId="8" fillId="2" borderId="0" xfId="0" applyFont="1" applyFill="1"/>
    <xf numFmtId="49" fontId="8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4" fontId="7" fillId="2" borderId="0" xfId="0" applyNumberFormat="1" applyFont="1" applyFill="1" applyAlignment="1">
      <alignment horizontal="right"/>
    </xf>
    <xf numFmtId="4" fontId="4" fillId="3" borderId="0" xfId="0" applyNumberFormat="1" applyFont="1" applyFill="1" applyAlignment="1">
      <alignment horizontal="right"/>
    </xf>
    <xf numFmtId="4" fontId="10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4" fontId="5" fillId="5" borderId="0" xfId="0" applyNumberFormat="1" applyFont="1" applyFill="1" applyAlignment="1">
      <alignment horizontal="right"/>
    </xf>
    <xf numFmtId="4" fontId="4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0" fontId="16" fillId="0" borderId="0" xfId="0" applyFont="1"/>
    <xf numFmtId="0" fontId="10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0" fontId="5" fillId="0" borderId="2" xfId="0" applyFont="1" applyBorder="1"/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7" fillId="0" borderId="2" xfId="0" applyFont="1" applyBorder="1" applyAlignment="1">
      <alignment horizontal="right" wrapText="1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4" fontId="9" fillId="0" borderId="0" xfId="0" applyNumberFormat="1" applyFont="1"/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left"/>
    </xf>
    <xf numFmtId="0" fontId="6" fillId="6" borderId="0" xfId="0" applyFont="1" applyFill="1"/>
    <xf numFmtId="4" fontId="5" fillId="6" borderId="0" xfId="0" applyNumberFormat="1" applyFont="1" applyFill="1" applyAlignment="1">
      <alignment horizontal="right"/>
    </xf>
    <xf numFmtId="4" fontId="5" fillId="4" borderId="0" xfId="0" applyNumberFormat="1" applyFont="1" applyFill="1" applyAlignment="1">
      <alignment horizontal="right"/>
    </xf>
    <xf numFmtId="4" fontId="4" fillId="4" borderId="0" xfId="0" applyNumberFormat="1" applyFont="1" applyFill="1" applyAlignment="1">
      <alignment horizontal="right"/>
    </xf>
    <xf numFmtId="0" fontId="3" fillId="4" borderId="0" xfId="0" applyFont="1" applyFill="1"/>
    <xf numFmtId="4" fontId="16" fillId="0" borderId="0" xfId="0" applyNumberFormat="1" applyFont="1"/>
    <xf numFmtId="0" fontId="12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7" fillId="0" borderId="2" xfId="0" applyFont="1" applyBorder="1"/>
    <xf numFmtId="4" fontId="7" fillId="6" borderId="0" xfId="0" applyNumberFormat="1" applyFont="1" applyFill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right" vertical="center"/>
    </xf>
    <xf numFmtId="0" fontId="5" fillId="0" borderId="3" xfId="0" quotePrefix="1" applyFont="1" applyBorder="1" applyAlignment="1">
      <alignment horizontal="left" wrapText="1"/>
    </xf>
    <xf numFmtId="0" fontId="5" fillId="0" borderId="2" xfId="0" quotePrefix="1" applyFont="1" applyBorder="1" applyAlignment="1">
      <alignment horizontal="left" wrapText="1"/>
    </xf>
    <xf numFmtId="0" fontId="5" fillId="0" borderId="2" xfId="0" quotePrefix="1" applyFont="1" applyBorder="1" applyAlignment="1">
      <alignment horizontal="center" wrapText="1"/>
    </xf>
    <xf numFmtId="0" fontId="5" fillId="0" borderId="2" xfId="0" quotePrefix="1" applyFont="1" applyBorder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vertical="center"/>
    </xf>
    <xf numFmtId="0" fontId="4" fillId="7" borderId="3" xfId="0" applyFont="1" applyFill="1" applyBorder="1" applyAlignment="1">
      <alignment horizontal="left" vertical="center"/>
    </xf>
    <xf numFmtId="4" fontId="5" fillId="7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4" fontId="4" fillId="7" borderId="3" xfId="0" quotePrefix="1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 wrapText="1"/>
    </xf>
    <xf numFmtId="4" fontId="4" fillId="7" borderId="1" xfId="0" quotePrefix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right" wrapText="1"/>
    </xf>
    <xf numFmtId="4" fontId="8" fillId="0" borderId="0" xfId="0" applyNumberFormat="1" applyFont="1" applyAlignment="1">
      <alignment vertical="center"/>
    </xf>
    <xf numFmtId="0" fontId="4" fillId="8" borderId="0" xfId="0" applyFont="1" applyFill="1"/>
    <xf numFmtId="0" fontId="4" fillId="8" borderId="0" xfId="0" applyFont="1" applyFill="1" applyAlignment="1">
      <alignment horizontal="center"/>
    </xf>
    <xf numFmtId="0" fontId="4" fillId="8" borderId="0" xfId="0" applyFont="1" applyFill="1" applyAlignment="1">
      <alignment horizontal="left"/>
    </xf>
    <xf numFmtId="4" fontId="4" fillId="8" borderId="0" xfId="0" applyNumberFormat="1" applyFont="1" applyFill="1" applyAlignment="1">
      <alignment horizontal="right"/>
    </xf>
    <xf numFmtId="0" fontId="5" fillId="8" borderId="0" xfId="0" applyFont="1" applyFill="1" applyAlignment="1">
      <alignment horizontal="center"/>
    </xf>
    <xf numFmtId="0" fontId="3" fillId="8" borderId="0" xfId="0" applyFont="1" applyFill="1" applyAlignment="1">
      <alignment horizontal="left"/>
    </xf>
    <xf numFmtId="0" fontId="6" fillId="8" borderId="0" xfId="0" applyFont="1" applyFill="1"/>
    <xf numFmtId="4" fontId="5" fillId="8" borderId="0" xfId="0" applyNumberFormat="1" applyFont="1" applyFill="1" applyAlignment="1">
      <alignment horizontal="right"/>
    </xf>
    <xf numFmtId="0" fontId="5" fillId="5" borderId="0" xfId="0" applyFont="1" applyFill="1"/>
    <xf numFmtId="0" fontId="3" fillId="5" borderId="0" xfId="0" applyFont="1" applyFill="1"/>
    <xf numFmtId="4" fontId="4" fillId="5" borderId="0" xfId="0" applyNumberFormat="1" applyFont="1" applyFill="1" applyAlignment="1">
      <alignment horizontal="right"/>
    </xf>
    <xf numFmtId="4" fontId="7" fillId="8" borderId="0" xfId="0" applyNumberFormat="1" applyFont="1" applyFill="1" applyAlignment="1">
      <alignment horizontal="right"/>
    </xf>
    <xf numFmtId="0" fontId="5" fillId="8" borderId="0" xfId="0" applyFont="1" applyFill="1"/>
    <xf numFmtId="49" fontId="7" fillId="0" borderId="0" xfId="0" applyNumberFormat="1" applyFo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4" fillId="0" borderId="3" xfId="0" quotePrefix="1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wrapText="1"/>
    </xf>
    <xf numFmtId="4" fontId="4" fillId="0" borderId="1" xfId="0" quotePrefix="1" applyNumberFormat="1" applyFont="1" applyBorder="1" applyAlignment="1">
      <alignment horizontal="right"/>
    </xf>
    <xf numFmtId="0" fontId="4" fillId="0" borderId="3" xfId="0" quotePrefix="1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4" fillId="7" borderId="3" xfId="0" quotePrefix="1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4" fillId="7" borderId="3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3" xfId="0" quotePrefix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/>
    <xf numFmtId="0" fontId="3" fillId="0" borderId="0" xfId="0" applyFont="1"/>
    <xf numFmtId="0" fontId="9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5" borderId="0" xfId="0" applyFont="1" applyFill="1" applyAlignment="1">
      <alignment horizontal="left"/>
    </xf>
    <xf numFmtId="0" fontId="7" fillId="0" borderId="0" xfId="0" applyFont="1"/>
    <xf numFmtId="0" fontId="9" fillId="0" borderId="0" xfId="0" applyFont="1"/>
    <xf numFmtId="0" fontId="14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8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0" fillId="0" borderId="0" xfId="0"/>
    <xf numFmtId="0" fontId="5" fillId="8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6" borderId="0" xfId="0" applyFont="1" applyFill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4" fillId="5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0" xfId="0" applyFont="1" applyAlignment="1">
      <alignment horizontal="center"/>
    </xf>
    <xf numFmtId="4" fontId="3" fillId="0" borderId="0" xfId="0" applyNumberFormat="1" applyFont="1" applyAlignment="1">
      <alignment wrapText="1"/>
    </xf>
    <xf numFmtId="0" fontId="16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09517-98CD-4F54-AB3F-43E79B899C5A}">
  <dimension ref="A1:J43"/>
  <sheetViews>
    <sheetView tabSelected="1" workbookViewId="0">
      <selection sqref="A1:J1"/>
    </sheetView>
  </sheetViews>
  <sheetFormatPr defaultColWidth="9.109375" defaultRowHeight="11.4" x14ac:dyDescent="0.2"/>
  <cols>
    <col min="1" max="4" width="9.109375" style="1"/>
    <col min="5" max="5" width="21.21875" style="1" customWidth="1"/>
    <col min="6" max="6" width="16.109375" style="1" customWidth="1"/>
    <col min="7" max="7" width="13.88671875" style="1" customWidth="1"/>
    <col min="8" max="8" width="13.33203125" style="1" customWidth="1"/>
    <col min="9" max="9" width="14.44140625" style="1" customWidth="1"/>
    <col min="10" max="10" width="13.109375" style="1" customWidth="1"/>
    <col min="11" max="16384" width="9.109375" style="1"/>
  </cols>
  <sheetData>
    <row r="1" spans="1:10" ht="37.200000000000003" customHeight="1" x14ac:dyDescent="0.25">
      <c r="A1" s="144" t="s">
        <v>102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7.5" customHeight="1" x14ac:dyDescent="0.2"/>
    <row r="3" spans="1:10" ht="13.2" x14ac:dyDescent="0.25">
      <c r="A3" s="146" t="s">
        <v>77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10" ht="9" customHeight="1" x14ac:dyDescent="0.2"/>
    <row r="5" spans="1:10" ht="12" x14ac:dyDescent="0.25">
      <c r="A5" s="2" t="s">
        <v>1</v>
      </c>
      <c r="B5" s="2"/>
    </row>
    <row r="6" spans="1:10" ht="4.5" customHeight="1" x14ac:dyDescent="0.2"/>
    <row r="7" spans="1:10" x14ac:dyDescent="0.2">
      <c r="A7" s="147" t="s">
        <v>2</v>
      </c>
      <c r="B7" s="147"/>
      <c r="C7" s="147"/>
      <c r="D7" s="147"/>
      <c r="E7" s="147"/>
      <c r="F7" s="147"/>
      <c r="G7" s="147"/>
      <c r="H7" s="147"/>
      <c r="I7" s="147"/>
      <c r="J7" s="147"/>
    </row>
    <row r="8" spans="1:10" ht="3" customHeight="1" x14ac:dyDescent="0.2"/>
    <row r="9" spans="1:10" x14ac:dyDescent="0.2">
      <c r="A9" s="148" t="s">
        <v>78</v>
      </c>
      <c r="B9" s="148"/>
      <c r="C9" s="148"/>
      <c r="D9" s="148"/>
      <c r="E9" s="148"/>
      <c r="F9" s="148"/>
      <c r="G9" s="148"/>
      <c r="H9" s="148"/>
      <c r="I9" s="148"/>
      <c r="J9" s="148"/>
    </row>
    <row r="10" spans="1:10" ht="6.75" customHeight="1" x14ac:dyDescent="0.2"/>
    <row r="11" spans="1:10" ht="12" x14ac:dyDescent="0.25">
      <c r="A11" s="136" t="s">
        <v>59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2" spans="1:10" ht="5.4" customHeight="1" x14ac:dyDescent="0.25">
      <c r="A12" s="89"/>
      <c r="B12" s="90"/>
      <c r="C12" s="90"/>
      <c r="D12" s="90"/>
      <c r="E12" s="91"/>
      <c r="F12" s="92"/>
      <c r="G12" s="92"/>
      <c r="H12" s="92"/>
      <c r="I12" s="92"/>
      <c r="J12" s="93" t="s">
        <v>74</v>
      </c>
    </row>
    <row r="13" spans="1:10" ht="12" x14ac:dyDescent="0.25">
      <c r="A13" s="94"/>
      <c r="B13" s="95"/>
      <c r="C13" s="95"/>
      <c r="D13" s="96"/>
      <c r="E13" s="97"/>
      <c r="F13" s="98" t="s">
        <v>80</v>
      </c>
      <c r="G13" s="98" t="s">
        <v>79</v>
      </c>
      <c r="H13" s="98" t="s">
        <v>93</v>
      </c>
      <c r="I13" s="98" t="s">
        <v>58</v>
      </c>
      <c r="J13" s="98" t="s">
        <v>82</v>
      </c>
    </row>
    <row r="14" spans="1:10" ht="12" x14ac:dyDescent="0.25">
      <c r="A14" s="138" t="s">
        <v>60</v>
      </c>
      <c r="B14" s="135"/>
      <c r="C14" s="135"/>
      <c r="D14" s="135"/>
      <c r="E14" s="151"/>
      <c r="F14" s="101">
        <v>161020.35</v>
      </c>
      <c r="G14" s="101">
        <f t="shared" ref="G14" si="0">G15+G16</f>
        <v>214450</v>
      </c>
      <c r="H14" s="101">
        <f t="shared" ref="H14:J14" si="1">H15+H16</f>
        <v>297500</v>
      </c>
      <c r="I14" s="101">
        <f t="shared" si="1"/>
        <v>303500</v>
      </c>
      <c r="J14" s="101">
        <f t="shared" si="1"/>
        <v>303500</v>
      </c>
    </row>
    <row r="15" spans="1:10" ht="12" x14ac:dyDescent="0.25">
      <c r="A15" s="141" t="s">
        <v>61</v>
      </c>
      <c r="B15" s="133"/>
      <c r="C15" s="133"/>
      <c r="D15" s="133"/>
      <c r="E15" s="150"/>
      <c r="F15" s="105">
        <v>161020.35</v>
      </c>
      <c r="G15" s="105">
        <v>214450</v>
      </c>
      <c r="H15" s="105">
        <v>297500</v>
      </c>
      <c r="I15" s="105">
        <v>303500</v>
      </c>
      <c r="J15" s="105">
        <v>303500</v>
      </c>
    </row>
    <row r="16" spans="1:10" ht="12" x14ac:dyDescent="0.25">
      <c r="A16" s="149" t="s">
        <v>62</v>
      </c>
      <c r="B16" s="150"/>
      <c r="C16" s="150"/>
      <c r="D16" s="150"/>
      <c r="E16" s="150"/>
      <c r="F16" s="105">
        <v>0</v>
      </c>
      <c r="G16" s="105">
        <v>0</v>
      </c>
      <c r="H16" s="105">
        <v>0</v>
      </c>
      <c r="I16" s="105">
        <v>0</v>
      </c>
      <c r="J16" s="105">
        <v>0</v>
      </c>
    </row>
    <row r="17" spans="1:10" ht="12" x14ac:dyDescent="0.25">
      <c r="A17" s="100" t="s">
        <v>63</v>
      </c>
      <c r="B17" s="99"/>
      <c r="C17" s="99"/>
      <c r="D17" s="99"/>
      <c r="E17" s="99"/>
      <c r="F17" s="101">
        <v>157214.34</v>
      </c>
      <c r="G17" s="101">
        <f t="shared" ref="G17" si="2">G18+G19</f>
        <v>214450</v>
      </c>
      <c r="H17" s="101">
        <f t="shared" ref="H17:J17" si="3">H18+H19</f>
        <v>297500</v>
      </c>
      <c r="I17" s="101">
        <f t="shared" si="3"/>
        <v>303500</v>
      </c>
      <c r="J17" s="101">
        <f t="shared" si="3"/>
        <v>303500</v>
      </c>
    </row>
    <row r="18" spans="1:10" ht="12" x14ac:dyDescent="0.25">
      <c r="A18" s="132" t="s">
        <v>64</v>
      </c>
      <c r="B18" s="133"/>
      <c r="C18" s="133"/>
      <c r="D18" s="133"/>
      <c r="E18" s="133"/>
      <c r="F18" s="105">
        <v>157214.34</v>
      </c>
      <c r="G18" s="105">
        <v>214450</v>
      </c>
      <c r="H18" s="105">
        <v>297500</v>
      </c>
      <c r="I18" s="105">
        <v>303500</v>
      </c>
      <c r="J18" s="106">
        <v>303500</v>
      </c>
    </row>
    <row r="19" spans="1:10" ht="12" x14ac:dyDescent="0.25">
      <c r="A19" s="149" t="s">
        <v>65</v>
      </c>
      <c r="B19" s="150"/>
      <c r="C19" s="150"/>
      <c r="D19" s="150"/>
      <c r="E19" s="150"/>
      <c r="F19" s="105">
        <v>0</v>
      </c>
      <c r="G19" s="105">
        <v>0</v>
      </c>
      <c r="H19" s="105">
        <v>0</v>
      </c>
      <c r="I19" s="105">
        <v>0</v>
      </c>
      <c r="J19" s="106">
        <v>0</v>
      </c>
    </row>
    <row r="20" spans="1:10" ht="12" x14ac:dyDescent="0.25">
      <c r="A20" s="134" t="s">
        <v>66</v>
      </c>
      <c r="B20" s="135"/>
      <c r="C20" s="135"/>
      <c r="D20" s="135"/>
      <c r="E20" s="135"/>
      <c r="F20" s="101">
        <f>F14-F17</f>
        <v>3806.0100000000093</v>
      </c>
      <c r="G20" s="101">
        <f t="shared" ref="G20" si="4">G14-G17</f>
        <v>0</v>
      </c>
      <c r="H20" s="101">
        <f t="shared" ref="H20:J20" si="5">H14-H17</f>
        <v>0</v>
      </c>
      <c r="I20" s="101">
        <f t="shared" si="5"/>
        <v>0</v>
      </c>
      <c r="J20" s="101">
        <f t="shared" si="5"/>
        <v>0</v>
      </c>
    </row>
    <row r="21" spans="1:10" ht="7.5" customHeight="1" x14ac:dyDescent="0.2">
      <c r="A21" s="87"/>
      <c r="B21" s="102"/>
      <c r="C21" s="102"/>
      <c r="D21" s="102"/>
      <c r="E21" s="102"/>
      <c r="F21" s="102"/>
      <c r="G21" s="102"/>
      <c r="H21" s="5"/>
      <c r="I21" s="5"/>
      <c r="J21" s="5"/>
    </row>
    <row r="22" spans="1:10" ht="12" x14ac:dyDescent="0.25">
      <c r="A22" s="136" t="s">
        <v>67</v>
      </c>
      <c r="B22" s="137"/>
      <c r="C22" s="137"/>
      <c r="D22" s="137"/>
      <c r="E22" s="137"/>
      <c r="F22" s="137"/>
      <c r="G22" s="137"/>
      <c r="H22" s="137"/>
      <c r="I22" s="137"/>
      <c r="J22" s="137"/>
    </row>
    <row r="23" spans="1:10" ht="3" customHeight="1" x14ac:dyDescent="0.2">
      <c r="A23" s="87"/>
      <c r="B23" s="102"/>
      <c r="C23" s="102"/>
      <c r="D23" s="102"/>
      <c r="E23" s="102"/>
      <c r="F23" s="102"/>
      <c r="G23" s="102"/>
      <c r="H23" s="5"/>
      <c r="I23" s="5"/>
      <c r="J23" s="5"/>
    </row>
    <row r="24" spans="1:10" ht="12" x14ac:dyDescent="0.25">
      <c r="A24" s="94"/>
      <c r="B24" s="95"/>
      <c r="C24" s="95"/>
      <c r="D24" s="96"/>
      <c r="E24" s="97"/>
      <c r="F24" s="98" t="s">
        <v>80</v>
      </c>
      <c r="G24" s="98" t="s">
        <v>79</v>
      </c>
      <c r="H24" s="98" t="s">
        <v>93</v>
      </c>
      <c r="I24" s="98" t="s">
        <v>58</v>
      </c>
      <c r="J24" s="98" t="s">
        <v>82</v>
      </c>
    </row>
    <row r="25" spans="1:10" ht="12" x14ac:dyDescent="0.25">
      <c r="A25" s="149" t="s">
        <v>68</v>
      </c>
      <c r="B25" s="150"/>
      <c r="C25" s="150"/>
      <c r="D25" s="150"/>
      <c r="E25" s="150"/>
      <c r="F25" s="105">
        <v>0</v>
      </c>
      <c r="G25" s="105">
        <v>0</v>
      </c>
      <c r="H25" s="105">
        <v>0</v>
      </c>
      <c r="I25" s="105">
        <v>0</v>
      </c>
      <c r="J25" s="106">
        <v>0</v>
      </c>
    </row>
    <row r="26" spans="1:10" ht="12" x14ac:dyDescent="0.25">
      <c r="A26" s="149" t="s">
        <v>69</v>
      </c>
      <c r="B26" s="150"/>
      <c r="C26" s="150"/>
      <c r="D26" s="150"/>
      <c r="E26" s="150"/>
      <c r="F26" s="105">
        <v>0</v>
      </c>
      <c r="G26" s="105">
        <v>0</v>
      </c>
      <c r="H26" s="105">
        <v>0</v>
      </c>
      <c r="I26" s="105">
        <v>0</v>
      </c>
      <c r="J26" s="106">
        <v>0</v>
      </c>
    </row>
    <row r="27" spans="1:10" ht="12" x14ac:dyDescent="0.25">
      <c r="A27" s="134" t="s">
        <v>70</v>
      </c>
      <c r="B27" s="135"/>
      <c r="C27" s="135"/>
      <c r="D27" s="135"/>
      <c r="E27" s="135"/>
      <c r="F27" s="101">
        <f>F25-F26</f>
        <v>0</v>
      </c>
      <c r="G27" s="101">
        <f t="shared" ref="G27:J27" si="6">G25-G26</f>
        <v>0</v>
      </c>
      <c r="H27" s="101">
        <f t="shared" si="6"/>
        <v>0</v>
      </c>
      <c r="I27" s="101">
        <f t="shared" si="6"/>
        <v>0</v>
      </c>
      <c r="J27" s="101">
        <f t="shared" si="6"/>
        <v>0</v>
      </c>
    </row>
    <row r="28" spans="1:10" ht="12" x14ac:dyDescent="0.25">
      <c r="A28" s="134" t="s">
        <v>71</v>
      </c>
      <c r="B28" s="135"/>
      <c r="C28" s="135"/>
      <c r="D28" s="135"/>
      <c r="E28" s="135"/>
      <c r="F28" s="101">
        <f>F20+F27</f>
        <v>3806.0100000000093</v>
      </c>
      <c r="G28" s="101">
        <f t="shared" ref="G28:J28" si="7">G20+G27</f>
        <v>0</v>
      </c>
      <c r="H28" s="101">
        <f t="shared" si="7"/>
        <v>0</v>
      </c>
      <c r="I28" s="101">
        <f t="shared" si="7"/>
        <v>0</v>
      </c>
      <c r="J28" s="101">
        <f t="shared" si="7"/>
        <v>0</v>
      </c>
    </row>
    <row r="29" spans="1:10" ht="8.25" customHeight="1" x14ac:dyDescent="0.2">
      <c r="A29" s="103"/>
      <c r="B29" s="102"/>
      <c r="C29" s="102"/>
      <c r="D29" s="102"/>
      <c r="E29" s="102"/>
      <c r="F29" s="102"/>
      <c r="G29" s="102"/>
      <c r="H29" s="5"/>
      <c r="I29" s="5"/>
      <c r="J29" s="5"/>
    </row>
    <row r="30" spans="1:10" ht="12" x14ac:dyDescent="0.25">
      <c r="A30" s="136" t="s">
        <v>72</v>
      </c>
      <c r="B30" s="137"/>
      <c r="C30" s="137"/>
      <c r="D30" s="137"/>
      <c r="E30" s="137"/>
      <c r="F30" s="137"/>
      <c r="G30" s="137"/>
      <c r="H30" s="137"/>
      <c r="I30" s="137"/>
      <c r="J30" s="137"/>
    </row>
    <row r="31" spans="1:10" ht="1.8" customHeight="1" x14ac:dyDescent="0.25">
      <c r="A31" s="87"/>
      <c r="B31" s="88"/>
      <c r="C31" s="88"/>
      <c r="D31" s="88"/>
      <c r="E31" s="88"/>
      <c r="F31" s="88"/>
      <c r="G31" s="88"/>
      <c r="H31" s="88"/>
      <c r="I31" s="88"/>
      <c r="J31" s="88"/>
    </row>
    <row r="32" spans="1:10" ht="12" x14ac:dyDescent="0.25">
      <c r="A32" s="94"/>
      <c r="B32" s="95"/>
      <c r="C32" s="95"/>
      <c r="D32" s="96"/>
      <c r="E32" s="97"/>
      <c r="F32" s="98" t="s">
        <v>80</v>
      </c>
      <c r="G32" s="98" t="s">
        <v>79</v>
      </c>
      <c r="H32" s="98" t="s">
        <v>93</v>
      </c>
      <c r="I32" s="98" t="s">
        <v>58</v>
      </c>
      <c r="J32" s="98" t="s">
        <v>82</v>
      </c>
    </row>
    <row r="33" spans="1:10" ht="12" x14ac:dyDescent="0.25">
      <c r="A33" s="141" t="s">
        <v>94</v>
      </c>
      <c r="B33" s="142"/>
      <c r="C33" s="142"/>
      <c r="D33" s="142"/>
      <c r="E33" s="143"/>
      <c r="F33" s="129">
        <v>-134.99</v>
      </c>
      <c r="G33" s="129">
        <v>0</v>
      </c>
      <c r="H33" s="129">
        <v>0</v>
      </c>
      <c r="I33" s="129">
        <v>0</v>
      </c>
      <c r="J33" s="130">
        <v>0</v>
      </c>
    </row>
    <row r="34" spans="1:10" ht="12" x14ac:dyDescent="0.25">
      <c r="A34" s="132" t="s">
        <v>73</v>
      </c>
      <c r="B34" s="133"/>
      <c r="C34" s="133"/>
      <c r="D34" s="133"/>
      <c r="E34" s="133"/>
      <c r="F34" s="129">
        <f>F28+F33</f>
        <v>3671.0200000000095</v>
      </c>
      <c r="G34" s="129">
        <v>0</v>
      </c>
      <c r="H34" s="129">
        <f t="shared" ref="H34:J34" si="8">H28+H33</f>
        <v>0</v>
      </c>
      <c r="I34" s="129">
        <f t="shared" si="8"/>
        <v>0</v>
      </c>
      <c r="J34" s="131">
        <f t="shared" si="8"/>
        <v>0</v>
      </c>
    </row>
    <row r="35" spans="1:10" ht="15" customHeight="1" x14ac:dyDescent="0.25">
      <c r="A35" s="138" t="s">
        <v>95</v>
      </c>
      <c r="B35" s="139"/>
      <c r="C35" s="139"/>
      <c r="D35" s="139"/>
      <c r="E35" s="140"/>
      <c r="F35" s="104">
        <f>F20+F27+F33-F34</f>
        <v>0</v>
      </c>
      <c r="G35" s="104">
        <f t="shared" ref="G35:J35" si="9">G20+G27+G33-G34</f>
        <v>0</v>
      </c>
      <c r="H35" s="104">
        <f t="shared" si="9"/>
        <v>0</v>
      </c>
      <c r="I35" s="104">
        <f t="shared" si="9"/>
        <v>0</v>
      </c>
      <c r="J35" s="107">
        <f t="shared" si="9"/>
        <v>0</v>
      </c>
    </row>
    <row r="37" spans="1:10" ht="12" customHeight="1" x14ac:dyDescent="0.25">
      <c r="A37" s="136" t="s">
        <v>96</v>
      </c>
      <c r="B37" s="137"/>
      <c r="C37" s="137"/>
      <c r="D37" s="137"/>
      <c r="E37" s="137"/>
      <c r="F37" s="137"/>
      <c r="G37" s="137"/>
      <c r="H37" s="137"/>
      <c r="I37" s="137"/>
      <c r="J37" s="137"/>
    </row>
    <row r="38" spans="1:10" ht="2.25" customHeight="1" x14ac:dyDescent="0.25">
      <c r="A38" s="87"/>
      <c r="B38" s="88"/>
      <c r="C38" s="88"/>
      <c r="D38" s="88"/>
      <c r="E38" s="88"/>
      <c r="F38" s="88"/>
      <c r="G38" s="88"/>
      <c r="H38" s="88"/>
      <c r="I38" s="88"/>
      <c r="J38" s="88"/>
    </row>
    <row r="39" spans="1:10" ht="12" x14ac:dyDescent="0.25">
      <c r="A39" s="94"/>
      <c r="B39" s="95"/>
      <c r="C39" s="95"/>
      <c r="D39" s="96"/>
      <c r="E39" s="97"/>
      <c r="F39" s="98" t="s">
        <v>80</v>
      </c>
      <c r="G39" s="98" t="s">
        <v>79</v>
      </c>
      <c r="H39" s="98" t="s">
        <v>93</v>
      </c>
      <c r="I39" s="98" t="s">
        <v>58</v>
      </c>
      <c r="J39" s="98" t="s">
        <v>82</v>
      </c>
    </row>
    <row r="40" spans="1:10" ht="12" x14ac:dyDescent="0.25">
      <c r="A40" s="141" t="s">
        <v>94</v>
      </c>
      <c r="B40" s="142"/>
      <c r="C40" s="142"/>
      <c r="D40" s="142"/>
      <c r="E40" s="143"/>
      <c r="F40" s="129">
        <v>0</v>
      </c>
      <c r="G40" s="129">
        <v>0</v>
      </c>
      <c r="H40" s="129">
        <v>0</v>
      </c>
      <c r="I40" s="129">
        <v>0</v>
      </c>
      <c r="J40" s="130">
        <v>0</v>
      </c>
    </row>
    <row r="41" spans="1:10" ht="25.2" customHeight="1" x14ac:dyDescent="0.25">
      <c r="A41" s="132" t="s">
        <v>97</v>
      </c>
      <c r="B41" s="133"/>
      <c r="C41" s="133"/>
      <c r="D41" s="133"/>
      <c r="E41" s="133"/>
      <c r="F41" s="129">
        <v>0</v>
      </c>
      <c r="G41" s="129">
        <v>0</v>
      </c>
      <c r="H41" s="129">
        <f t="shared" ref="H41:J41" si="10">H35+H40</f>
        <v>0</v>
      </c>
      <c r="I41" s="129">
        <f t="shared" si="10"/>
        <v>0</v>
      </c>
      <c r="J41" s="131">
        <f t="shared" si="10"/>
        <v>0</v>
      </c>
    </row>
    <row r="42" spans="1:10" ht="12" x14ac:dyDescent="0.25">
      <c r="A42" s="141" t="s">
        <v>98</v>
      </c>
      <c r="B42" s="142"/>
      <c r="C42" s="142"/>
      <c r="D42" s="142"/>
      <c r="E42" s="143"/>
      <c r="F42" s="129">
        <v>3806.01</v>
      </c>
      <c r="G42" s="129">
        <f t="shared" ref="G42:J43" si="11">G27+G34+G40-G41</f>
        <v>0</v>
      </c>
      <c r="H42" s="129">
        <f t="shared" si="11"/>
        <v>0</v>
      </c>
      <c r="I42" s="129">
        <f t="shared" si="11"/>
        <v>0</v>
      </c>
      <c r="J42" s="131">
        <f t="shared" si="11"/>
        <v>0</v>
      </c>
    </row>
    <row r="43" spans="1:10" ht="12" x14ac:dyDescent="0.25">
      <c r="A43" s="138" t="s">
        <v>99</v>
      </c>
      <c r="B43" s="139"/>
      <c r="C43" s="139"/>
      <c r="D43" s="139"/>
      <c r="E43" s="140"/>
      <c r="F43" s="104">
        <v>3671.02</v>
      </c>
      <c r="G43" s="104">
        <f t="shared" si="11"/>
        <v>0</v>
      </c>
      <c r="H43" s="104">
        <f t="shared" si="11"/>
        <v>0</v>
      </c>
      <c r="I43" s="104">
        <f t="shared" si="11"/>
        <v>0</v>
      </c>
      <c r="J43" s="107">
        <f t="shared" si="11"/>
        <v>0</v>
      </c>
    </row>
  </sheetData>
  <mergeCells count="25">
    <mergeCell ref="A42:E42"/>
    <mergeCell ref="A43:E43"/>
    <mergeCell ref="A37:J37"/>
    <mergeCell ref="A14:E14"/>
    <mergeCell ref="A15:E15"/>
    <mergeCell ref="A16:E16"/>
    <mergeCell ref="A40:E40"/>
    <mergeCell ref="A41:E41"/>
    <mergeCell ref="A1:J1"/>
    <mergeCell ref="A3:J3"/>
    <mergeCell ref="A7:J7"/>
    <mergeCell ref="A9:J9"/>
    <mergeCell ref="A11:J11"/>
    <mergeCell ref="A18:E18"/>
    <mergeCell ref="A20:E20"/>
    <mergeCell ref="A30:J30"/>
    <mergeCell ref="A34:E34"/>
    <mergeCell ref="A35:E35"/>
    <mergeCell ref="A33:E33"/>
    <mergeCell ref="A27:E27"/>
    <mergeCell ref="A28:E28"/>
    <mergeCell ref="A25:E25"/>
    <mergeCell ref="A26:E26"/>
    <mergeCell ref="A19:E19"/>
    <mergeCell ref="A22:J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2"/>
  <sheetViews>
    <sheetView topLeftCell="A55" zoomScale="120" zoomScaleNormal="120" workbookViewId="0">
      <selection activeCell="L63" sqref="L63"/>
    </sheetView>
  </sheetViews>
  <sheetFormatPr defaultRowHeight="12.75" customHeight="1" x14ac:dyDescent="0.25"/>
  <cols>
    <col min="1" max="1" width="4.44140625" customWidth="1"/>
    <col min="2" max="2" width="4.33203125" customWidth="1"/>
    <col min="3" max="3" width="6.33203125" customWidth="1"/>
    <col min="4" max="4" width="8" style="63" customWidth="1"/>
    <col min="9" max="9" width="15.88671875" customWidth="1"/>
    <col min="10" max="10" width="1" customWidth="1"/>
    <col min="11" max="11" width="12.88671875" style="52" customWidth="1"/>
    <col min="12" max="12" width="14.6640625" style="52" customWidth="1"/>
    <col min="13" max="14" width="14.5546875" style="52" customWidth="1"/>
  </cols>
  <sheetData>
    <row r="1" spans="1:14" ht="12.75" customHeight="1" x14ac:dyDescent="0.25">
      <c r="D1"/>
      <c r="K1"/>
      <c r="L1"/>
      <c r="M1"/>
      <c r="N1"/>
    </row>
    <row r="2" spans="1:14" ht="21.6" customHeight="1" x14ac:dyDescent="0.25">
      <c r="A2" s="180" t="s">
        <v>91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</row>
    <row r="3" spans="1:14" ht="12.75" customHeight="1" x14ac:dyDescent="0.25">
      <c r="A3" s="181" t="s">
        <v>92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</row>
    <row r="4" spans="1:14" ht="12.75" customHeight="1" x14ac:dyDescent="0.25">
      <c r="D4"/>
      <c r="K4"/>
      <c r="L4"/>
      <c r="M4"/>
      <c r="N4"/>
    </row>
    <row r="5" spans="1:14" ht="12.75" customHeight="1" x14ac:dyDescent="0.25">
      <c r="A5" s="183" t="s">
        <v>3</v>
      </c>
      <c r="B5" s="184"/>
      <c r="C5" s="184"/>
      <c r="D5" s="184"/>
      <c r="E5" s="184"/>
      <c r="F5" s="184"/>
      <c r="G5" s="184"/>
      <c r="H5" s="184"/>
      <c r="I5" s="184"/>
      <c r="J5" s="42"/>
    </row>
    <row r="6" spans="1:14" ht="8.25" customHeight="1" x14ac:dyDescent="0.25">
      <c r="A6" s="5"/>
      <c r="B6" s="5"/>
      <c r="C6" s="5"/>
      <c r="D6" s="59"/>
      <c r="E6" s="173"/>
      <c r="F6" s="173"/>
      <c r="G6" s="173"/>
      <c r="H6" s="173"/>
      <c r="I6" s="173"/>
      <c r="J6" s="5"/>
      <c r="K6" s="53"/>
      <c r="L6" s="53"/>
      <c r="M6" s="53"/>
      <c r="N6" s="53"/>
    </row>
    <row r="7" spans="1:14" ht="22.5" customHeight="1" x14ac:dyDescent="0.25">
      <c r="A7" s="186" t="s">
        <v>4</v>
      </c>
      <c r="B7" s="186"/>
      <c r="C7" s="186"/>
      <c r="D7" s="58" t="s">
        <v>5</v>
      </c>
      <c r="E7" s="175" t="s">
        <v>6</v>
      </c>
      <c r="F7" s="175"/>
      <c r="G7" s="175"/>
      <c r="H7" s="175"/>
      <c r="I7" s="175"/>
      <c r="J7" s="81"/>
      <c r="K7" s="54" t="s">
        <v>81</v>
      </c>
      <c r="L7" s="54" t="s">
        <v>93</v>
      </c>
      <c r="M7" s="54" t="s">
        <v>58</v>
      </c>
      <c r="N7" s="54" t="s">
        <v>82</v>
      </c>
    </row>
    <row r="8" spans="1:14" ht="5.25" customHeight="1" x14ac:dyDescent="0.25">
      <c r="A8" s="108"/>
      <c r="B8" s="108"/>
      <c r="C8" s="108"/>
      <c r="D8" s="109"/>
      <c r="E8" s="110"/>
      <c r="F8" s="110"/>
      <c r="G8" s="110"/>
      <c r="H8" s="110"/>
      <c r="I8" s="110"/>
      <c r="J8" s="21"/>
      <c r="K8" s="111"/>
      <c r="L8" s="111"/>
      <c r="M8" s="111"/>
      <c r="N8" s="111"/>
    </row>
    <row r="9" spans="1:14" ht="12.75" customHeight="1" x14ac:dyDescent="0.25">
      <c r="A9" s="121"/>
      <c r="B9" s="121"/>
      <c r="C9" s="121"/>
      <c r="D9" s="15"/>
      <c r="E9" s="160" t="s">
        <v>76</v>
      </c>
      <c r="F9" s="160"/>
      <c r="G9" s="160"/>
      <c r="H9" s="160"/>
      <c r="I9" s="160"/>
      <c r="J9" s="121"/>
      <c r="K9" s="43">
        <f>SUM(K11)</f>
        <v>214450</v>
      </c>
      <c r="L9" s="43">
        <f t="shared" ref="L9:N9" si="0">SUM(L11)</f>
        <v>297500</v>
      </c>
      <c r="M9" s="43">
        <f t="shared" si="0"/>
        <v>303500</v>
      </c>
      <c r="N9" s="43">
        <f t="shared" si="0"/>
        <v>303500</v>
      </c>
    </row>
    <row r="10" spans="1:14" ht="6" customHeight="1" x14ac:dyDescent="0.25">
      <c r="A10" s="4"/>
      <c r="B10" s="4"/>
      <c r="C10" s="4"/>
      <c r="D10" s="59"/>
      <c r="E10" s="86"/>
      <c r="F10" s="86"/>
      <c r="G10" s="86"/>
      <c r="H10" s="86"/>
      <c r="I10" s="86"/>
      <c r="J10" s="4"/>
      <c r="K10" s="6"/>
      <c r="L10" s="6"/>
      <c r="M10" s="6"/>
      <c r="N10" s="6"/>
    </row>
    <row r="11" spans="1:14" s="1" customFormat="1" ht="12.75" customHeight="1" x14ac:dyDescent="0.25">
      <c r="A11" s="117">
        <v>6</v>
      </c>
      <c r="B11" s="118"/>
      <c r="C11" s="118"/>
      <c r="D11" s="114"/>
      <c r="E11" s="182" t="s">
        <v>7</v>
      </c>
      <c r="F11" s="182"/>
      <c r="G11" s="182"/>
      <c r="H11" s="182"/>
      <c r="I11" s="182"/>
      <c r="J11" s="119"/>
      <c r="K11" s="120">
        <f>SUM(K15+K17+K19+K13)</f>
        <v>214450</v>
      </c>
      <c r="L11" s="120">
        <f>SUM(L15+L17+L19+L13)</f>
        <v>297500</v>
      </c>
      <c r="M11" s="120">
        <f>SUM(M15+M17+M19+M13)</f>
        <v>303500</v>
      </c>
      <c r="N11" s="120">
        <f>SUM(N15+N17+N19+N13)</f>
        <v>303500</v>
      </c>
    </row>
    <row r="12" spans="1:14" s="1" customFormat="1" ht="4.2" customHeight="1" x14ac:dyDescent="0.25">
      <c r="A12" s="59"/>
      <c r="B12" s="69"/>
      <c r="C12" s="69"/>
      <c r="D12" s="64"/>
      <c r="E12" s="86"/>
      <c r="F12" s="86"/>
      <c r="G12" s="86"/>
      <c r="H12" s="86"/>
      <c r="I12" s="86"/>
      <c r="J12" s="5"/>
      <c r="K12" s="6"/>
      <c r="L12" s="6"/>
      <c r="M12" s="6"/>
      <c r="N12" s="6"/>
    </row>
    <row r="13" spans="1:14" s="1" customFormat="1" ht="21" customHeight="1" x14ac:dyDescent="0.2">
      <c r="A13" s="19">
        <v>63</v>
      </c>
      <c r="B13" s="50"/>
      <c r="C13" s="19"/>
      <c r="D13" s="61">
        <v>52</v>
      </c>
      <c r="E13" s="176" t="s">
        <v>75</v>
      </c>
      <c r="F13" s="176"/>
      <c r="G13" s="176"/>
      <c r="H13" s="176"/>
      <c r="I13" s="176"/>
      <c r="J13" s="19"/>
      <c r="K13" s="51">
        <v>1000</v>
      </c>
      <c r="L13" s="51">
        <v>1000</v>
      </c>
      <c r="M13" s="51">
        <v>1000</v>
      </c>
      <c r="N13" s="51">
        <v>1000</v>
      </c>
    </row>
    <row r="14" spans="1:14" s="10" customFormat="1" ht="6.75" customHeight="1" x14ac:dyDescent="0.25">
      <c r="A14" s="19"/>
      <c r="B14" s="50"/>
      <c r="C14" s="19"/>
      <c r="D14" s="61"/>
      <c r="E14" s="80"/>
      <c r="F14" s="80"/>
      <c r="G14" s="80"/>
      <c r="H14" s="80"/>
      <c r="I14" s="80"/>
      <c r="J14" s="19"/>
      <c r="K14" s="51"/>
      <c r="L14" s="51"/>
      <c r="M14" s="51"/>
      <c r="N14" s="51"/>
    </row>
    <row r="15" spans="1:14" s="18" customFormat="1" ht="12.75" customHeight="1" x14ac:dyDescent="0.2">
      <c r="A15" s="19">
        <v>64</v>
      </c>
      <c r="B15" s="19"/>
      <c r="C15" s="19"/>
      <c r="D15" s="61">
        <v>11.43</v>
      </c>
      <c r="E15" s="174" t="s">
        <v>8</v>
      </c>
      <c r="F15" s="174"/>
      <c r="G15" s="174"/>
      <c r="H15" s="174"/>
      <c r="I15" s="174"/>
      <c r="J15" s="19"/>
      <c r="K15" s="40">
        <v>1</v>
      </c>
      <c r="L15" s="40">
        <v>1</v>
      </c>
      <c r="M15" s="40">
        <v>1</v>
      </c>
      <c r="N15" s="40">
        <v>1</v>
      </c>
    </row>
    <row r="16" spans="1:14" s="18" customFormat="1" ht="6" customHeight="1" x14ac:dyDescent="0.2">
      <c r="A16" s="19"/>
      <c r="B16" s="19"/>
      <c r="C16" s="19"/>
      <c r="D16" s="61"/>
      <c r="E16" s="174"/>
      <c r="F16" s="174"/>
      <c r="G16" s="174"/>
      <c r="H16" s="174"/>
      <c r="I16" s="174"/>
      <c r="J16" s="19"/>
      <c r="K16" s="40"/>
      <c r="L16" s="40"/>
      <c r="M16" s="40"/>
      <c r="N16" s="40"/>
    </row>
    <row r="17" spans="1:15" s="18" customFormat="1" ht="21.6" customHeight="1" x14ac:dyDescent="0.2">
      <c r="A17" s="50">
        <v>65</v>
      </c>
      <c r="B17" s="19"/>
      <c r="C17" s="19"/>
      <c r="D17" s="61">
        <v>43</v>
      </c>
      <c r="E17" s="176" t="s">
        <v>9</v>
      </c>
      <c r="F17" s="176"/>
      <c r="G17" s="176"/>
      <c r="H17" s="176"/>
      <c r="I17" s="176"/>
      <c r="J17" s="19"/>
      <c r="K17" s="112">
        <v>70000</v>
      </c>
      <c r="L17" s="112">
        <v>80000</v>
      </c>
      <c r="M17" s="112">
        <v>88000</v>
      </c>
      <c r="N17" s="112">
        <v>88000</v>
      </c>
    </row>
    <row r="18" spans="1:15" s="18" customFormat="1" ht="6" customHeight="1" x14ac:dyDescent="0.2">
      <c r="A18" s="19"/>
      <c r="B18" s="19"/>
      <c r="C18" s="20"/>
      <c r="D18" s="61"/>
      <c r="E18" s="20"/>
      <c r="F18" s="20"/>
      <c r="G18" s="20"/>
      <c r="H18" s="20"/>
      <c r="I18" s="20"/>
      <c r="J18" s="19"/>
      <c r="K18" s="40"/>
      <c r="L18" s="40"/>
      <c r="M18" s="40"/>
      <c r="N18" s="40"/>
    </row>
    <row r="19" spans="1:15" s="18" customFormat="1" ht="12.75" customHeight="1" x14ac:dyDescent="0.2">
      <c r="A19" s="19">
        <v>67</v>
      </c>
      <c r="B19" s="19"/>
      <c r="C19" s="19"/>
      <c r="D19" s="61">
        <v>11</v>
      </c>
      <c r="E19" s="174" t="s">
        <v>10</v>
      </c>
      <c r="F19" s="174"/>
      <c r="G19" s="174"/>
      <c r="H19" s="174"/>
      <c r="I19" s="174"/>
      <c r="J19" s="19"/>
      <c r="K19" s="40">
        <v>143449</v>
      </c>
      <c r="L19" s="40">
        <v>216499</v>
      </c>
      <c r="M19" s="40">
        <v>214499</v>
      </c>
      <c r="N19" s="40">
        <v>214499</v>
      </c>
    </row>
    <row r="20" spans="1:15" s="18" customFormat="1" ht="3" customHeight="1" x14ac:dyDescent="0.2">
      <c r="A20" s="19"/>
      <c r="B20" s="19"/>
      <c r="C20" s="19"/>
      <c r="D20" s="61"/>
      <c r="E20" s="174"/>
      <c r="F20" s="174"/>
      <c r="G20" s="174"/>
      <c r="H20" s="174"/>
      <c r="I20" s="174"/>
      <c r="J20" s="19"/>
      <c r="K20" s="40"/>
      <c r="L20" s="40"/>
      <c r="M20" s="40"/>
      <c r="N20" s="40"/>
    </row>
    <row r="21" spans="1:15" ht="12.75" customHeight="1" x14ac:dyDescent="0.25">
      <c r="A21" s="1"/>
      <c r="B21" s="1"/>
      <c r="C21" s="1"/>
      <c r="D21" s="64"/>
      <c r="E21" s="166"/>
      <c r="F21" s="166"/>
      <c r="G21" s="166"/>
      <c r="H21" s="166"/>
      <c r="I21" s="166"/>
      <c r="J21" s="1"/>
      <c r="K21" s="44"/>
      <c r="L21" s="44"/>
      <c r="M21" s="44"/>
      <c r="N21" s="44"/>
    </row>
    <row r="22" spans="1:15" s="1" customFormat="1" ht="12.75" customHeight="1" x14ac:dyDescent="0.25">
      <c r="A22" s="122"/>
      <c r="B22" s="122"/>
      <c r="C22" s="122"/>
      <c r="D22" s="187" t="s">
        <v>57</v>
      </c>
      <c r="E22" s="187"/>
      <c r="F22" s="187"/>
      <c r="G22" s="187"/>
      <c r="H22" s="187"/>
      <c r="I22" s="187"/>
      <c r="J22" s="122"/>
      <c r="K22" s="123">
        <f>SUM(K24)</f>
        <v>214450</v>
      </c>
      <c r="L22" s="123">
        <f>SUM(L24)</f>
        <v>297500</v>
      </c>
      <c r="M22" s="123">
        <f>SUM(M24)</f>
        <v>303500</v>
      </c>
      <c r="N22" s="123">
        <f>SUM(N24)</f>
        <v>303500</v>
      </c>
      <c r="O22" s="44"/>
    </row>
    <row r="23" spans="1:15" s="1" customFormat="1" ht="5.25" customHeight="1" x14ac:dyDescent="0.25">
      <c r="D23" s="64"/>
      <c r="E23" s="177"/>
      <c r="F23" s="177"/>
      <c r="G23" s="177"/>
      <c r="H23" s="177"/>
      <c r="I23" s="177"/>
      <c r="K23" s="7"/>
      <c r="L23" s="7"/>
      <c r="M23" s="7"/>
      <c r="N23" s="7"/>
    </row>
    <row r="24" spans="1:15" s="1" customFormat="1" ht="12.75" customHeight="1" x14ac:dyDescent="0.25">
      <c r="A24" s="113">
        <v>3</v>
      </c>
      <c r="B24" s="113"/>
      <c r="C24" s="113"/>
      <c r="D24" s="114"/>
      <c r="E24" s="178" t="s">
        <v>11</v>
      </c>
      <c r="F24" s="178"/>
      <c r="G24" s="178"/>
      <c r="H24" s="178"/>
      <c r="I24" s="178"/>
      <c r="J24" s="115"/>
      <c r="K24" s="116">
        <f>SUM(K26+K28+K30)</f>
        <v>214450</v>
      </c>
      <c r="L24" s="116">
        <f>SUM(L26+L28+L30)</f>
        <v>297500</v>
      </c>
      <c r="M24" s="116">
        <f>SUM(M26+M28+M30)</f>
        <v>303500</v>
      </c>
      <c r="N24" s="116">
        <f>SUM(N26+N28+N30)</f>
        <v>303500</v>
      </c>
    </row>
    <row r="25" spans="1:15" ht="6.75" customHeight="1" x14ac:dyDescent="0.25">
      <c r="A25" s="85"/>
      <c r="B25" s="1"/>
      <c r="C25" s="1"/>
      <c r="D25" s="84"/>
      <c r="E25" s="177"/>
      <c r="F25" s="177"/>
      <c r="G25" s="177"/>
      <c r="H25" s="177"/>
      <c r="I25" s="177"/>
      <c r="J25" s="1"/>
      <c r="K25" s="7"/>
      <c r="L25" s="7"/>
      <c r="M25" s="7"/>
      <c r="N25" s="7"/>
    </row>
    <row r="26" spans="1:15" s="18" customFormat="1" ht="12.75" customHeight="1" x14ac:dyDescent="0.2">
      <c r="A26" s="18">
        <v>31</v>
      </c>
      <c r="B26" s="18" t="s">
        <v>0</v>
      </c>
      <c r="D26" s="57"/>
      <c r="E26" s="157" t="s">
        <v>12</v>
      </c>
      <c r="F26" s="157"/>
      <c r="G26" s="157"/>
      <c r="H26" s="157"/>
      <c r="I26" s="157"/>
      <c r="J26" s="23"/>
      <c r="K26" s="35">
        <v>139300</v>
      </c>
      <c r="L26" s="35">
        <v>220000</v>
      </c>
      <c r="M26" s="35">
        <v>226000</v>
      </c>
      <c r="N26" s="35">
        <v>226000</v>
      </c>
    </row>
    <row r="27" spans="1:15" s="18" customFormat="1" ht="6" customHeight="1" x14ac:dyDescent="0.2">
      <c r="A27" s="25"/>
      <c r="C27" s="23"/>
      <c r="D27" s="57"/>
      <c r="E27" s="157"/>
      <c r="F27" s="157"/>
      <c r="G27" s="157"/>
      <c r="H27" s="157"/>
      <c r="I27" s="157"/>
      <c r="K27" s="35"/>
      <c r="L27" s="35"/>
      <c r="M27" s="35"/>
      <c r="N27" s="35"/>
    </row>
    <row r="28" spans="1:15" s="18" customFormat="1" ht="12.75" customHeight="1" x14ac:dyDescent="0.2">
      <c r="A28" s="18">
        <v>32</v>
      </c>
      <c r="C28" s="23"/>
      <c r="D28" s="57"/>
      <c r="E28" s="162" t="s">
        <v>13</v>
      </c>
      <c r="F28" s="162"/>
      <c r="G28" s="162"/>
      <c r="H28" s="162"/>
      <c r="I28" s="162"/>
      <c r="K28" s="35">
        <v>74400</v>
      </c>
      <c r="L28" s="35">
        <v>76500</v>
      </c>
      <c r="M28" s="35">
        <v>76500</v>
      </c>
      <c r="N28" s="35">
        <v>76500</v>
      </c>
    </row>
    <row r="29" spans="1:15" s="18" customFormat="1" ht="6" customHeight="1" x14ac:dyDescent="0.2">
      <c r="C29" s="23"/>
      <c r="D29" s="57"/>
      <c r="E29" s="157"/>
      <c r="F29" s="157"/>
      <c r="G29" s="157"/>
      <c r="H29" s="157"/>
      <c r="I29" s="157"/>
      <c r="K29" s="35"/>
      <c r="L29" s="35"/>
      <c r="M29" s="35"/>
      <c r="N29" s="35"/>
    </row>
    <row r="30" spans="1:15" s="18" customFormat="1" ht="12.75" customHeight="1" x14ac:dyDescent="0.2">
      <c r="A30" s="18">
        <v>34</v>
      </c>
      <c r="C30" s="23"/>
      <c r="D30" s="57"/>
      <c r="E30" s="162" t="s">
        <v>14</v>
      </c>
      <c r="F30" s="162"/>
      <c r="G30" s="162"/>
      <c r="H30" s="162"/>
      <c r="I30" s="162"/>
      <c r="K30" s="35">
        <v>750</v>
      </c>
      <c r="L30" s="35">
        <v>1000</v>
      </c>
      <c r="M30" s="35">
        <v>1000</v>
      </c>
      <c r="N30" s="35">
        <v>1000</v>
      </c>
    </row>
    <row r="31" spans="1:15" s="18" customFormat="1" ht="6.75" customHeight="1" x14ac:dyDescent="0.2">
      <c r="C31" s="23"/>
      <c r="D31" s="65"/>
      <c r="E31" s="157"/>
      <c r="F31" s="157"/>
      <c r="G31" s="157"/>
      <c r="H31" s="157"/>
      <c r="I31" s="157"/>
      <c r="K31" s="35"/>
      <c r="L31" s="35"/>
      <c r="M31" s="35"/>
      <c r="N31" s="35"/>
    </row>
    <row r="32" spans="1:15" s="18" customFormat="1" ht="21.6" customHeight="1" x14ac:dyDescent="0.2">
      <c r="C32" s="23"/>
      <c r="D32" s="65"/>
      <c r="E32" s="23"/>
      <c r="F32" s="23"/>
      <c r="G32" s="23"/>
      <c r="H32" s="23"/>
      <c r="I32" s="23"/>
      <c r="K32" s="35"/>
      <c r="L32" s="35"/>
      <c r="M32" s="35"/>
      <c r="N32" s="35"/>
    </row>
    <row r="33" spans="1:17" s="18" customFormat="1" ht="12.75" customHeight="1" x14ac:dyDescent="0.25">
      <c r="A33" s="183" t="s">
        <v>48</v>
      </c>
      <c r="B33" s="184"/>
      <c r="C33" s="184"/>
      <c r="D33" s="184"/>
      <c r="E33" s="184"/>
      <c r="F33" s="184"/>
      <c r="G33" s="184"/>
      <c r="H33" s="184"/>
      <c r="I33" s="184"/>
      <c r="J33" s="42"/>
      <c r="K33"/>
      <c r="L33"/>
      <c r="M33"/>
      <c r="N33"/>
      <c r="O33"/>
      <c r="P33"/>
    </row>
    <row r="34" spans="1:17" s="18" customFormat="1" ht="12.75" customHeight="1" x14ac:dyDescent="0.2">
      <c r="A34" s="5"/>
      <c r="B34" s="5"/>
      <c r="C34" s="5"/>
      <c r="D34" s="172"/>
      <c r="E34" s="172"/>
      <c r="F34" s="172"/>
      <c r="G34" s="172"/>
      <c r="H34" s="172"/>
      <c r="I34" s="5"/>
      <c r="J34" s="5"/>
      <c r="K34" s="5"/>
      <c r="L34" s="5"/>
      <c r="M34" s="5"/>
      <c r="N34" s="5"/>
      <c r="O34" s="5"/>
      <c r="P34" s="5"/>
    </row>
    <row r="35" spans="1:17" s="1" customFormat="1" ht="12.75" customHeight="1" x14ac:dyDescent="0.25">
      <c r="A35" s="70">
        <v>9</v>
      </c>
      <c r="B35" s="71"/>
      <c r="C35" s="71"/>
      <c r="D35" s="185" t="s">
        <v>15</v>
      </c>
      <c r="E35" s="185"/>
      <c r="F35" s="185"/>
      <c r="G35" s="185"/>
      <c r="H35" s="185"/>
      <c r="I35" s="72"/>
      <c r="J35" s="73"/>
      <c r="K35" s="82">
        <f>SUM(K37)</f>
        <v>0</v>
      </c>
      <c r="L35" s="82">
        <v>0</v>
      </c>
      <c r="M35" s="82">
        <f>SUM(M37)</f>
        <v>0</v>
      </c>
      <c r="N35" s="82">
        <f>SUM(N37)</f>
        <v>0</v>
      </c>
      <c r="O35" s="75"/>
      <c r="P35" s="75"/>
      <c r="Q35" s="76"/>
    </row>
    <row r="36" spans="1:17" s="1" customFormat="1" ht="4.2" customHeight="1" x14ac:dyDescent="0.25">
      <c r="A36" s="117"/>
      <c r="B36" s="118"/>
      <c r="C36" s="118"/>
      <c r="D36" s="182"/>
      <c r="E36" s="182"/>
      <c r="F36" s="182"/>
      <c r="G36" s="182"/>
      <c r="H36" s="182"/>
      <c r="I36" s="119"/>
      <c r="J36" s="120"/>
      <c r="K36" s="124"/>
      <c r="L36" s="124"/>
      <c r="M36" s="124"/>
      <c r="N36" s="124"/>
      <c r="O36" s="74"/>
      <c r="P36" s="74"/>
      <c r="Q36" s="76"/>
    </row>
    <row r="37" spans="1:17" s="1" customFormat="1" ht="12.75" customHeight="1" x14ac:dyDescent="0.25">
      <c r="A37" s="125">
        <v>92</v>
      </c>
      <c r="B37" s="119"/>
      <c r="C37" s="119"/>
      <c r="D37" s="182" t="s">
        <v>16</v>
      </c>
      <c r="E37" s="182"/>
      <c r="F37" s="182"/>
      <c r="G37" s="182"/>
      <c r="H37" s="182"/>
      <c r="I37" s="119"/>
      <c r="J37" s="120"/>
      <c r="K37" s="124">
        <v>0</v>
      </c>
      <c r="L37" s="124">
        <v>0</v>
      </c>
      <c r="M37" s="124">
        <v>0</v>
      </c>
      <c r="N37" s="124">
        <v>0</v>
      </c>
      <c r="O37" s="75"/>
      <c r="P37" s="75"/>
      <c r="Q37" s="76"/>
    </row>
    <row r="38" spans="1:17" s="1" customFormat="1" ht="2.4" customHeight="1" x14ac:dyDescent="0.25">
      <c r="A38" s="5"/>
      <c r="B38" s="5"/>
      <c r="C38" s="5"/>
      <c r="D38" s="172"/>
      <c r="E38" s="172"/>
      <c r="F38" s="172"/>
      <c r="G38" s="172"/>
      <c r="H38" s="172"/>
      <c r="I38" s="5"/>
      <c r="J38" s="8"/>
      <c r="K38" s="8"/>
      <c r="L38" s="8"/>
      <c r="M38" s="8"/>
      <c r="N38"/>
      <c r="O38" s="8"/>
      <c r="P38" s="8"/>
    </row>
    <row r="39" spans="1:17" s="18" customFormat="1" ht="93.6" customHeight="1" x14ac:dyDescent="0.2">
      <c r="C39" s="23"/>
      <c r="D39" s="65"/>
      <c r="E39" s="23"/>
      <c r="F39" s="23"/>
      <c r="G39" s="23"/>
      <c r="H39" s="23"/>
      <c r="I39" s="23"/>
      <c r="K39" s="35"/>
      <c r="L39" s="35"/>
      <c r="M39" s="35"/>
      <c r="N39" s="35"/>
    </row>
    <row r="40" spans="1:17" ht="12.75" customHeight="1" x14ac:dyDescent="0.25">
      <c r="A40" s="158" t="s">
        <v>17</v>
      </c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</row>
    <row r="41" spans="1:17" ht="6.75" customHeight="1" x14ac:dyDescent="0.25">
      <c r="A41" s="12"/>
      <c r="B41" s="12"/>
      <c r="C41" s="12"/>
      <c r="D41" s="11"/>
      <c r="E41" s="127"/>
      <c r="F41" s="127"/>
      <c r="G41" s="127"/>
      <c r="H41" s="127"/>
      <c r="I41" s="127"/>
      <c r="J41" s="12"/>
      <c r="K41" s="128"/>
      <c r="L41" s="128"/>
      <c r="M41" s="128"/>
      <c r="N41" s="128"/>
    </row>
    <row r="42" spans="1:17" s="19" customFormat="1" ht="12.75" customHeight="1" x14ac:dyDescent="0.25">
      <c r="A42" s="159" t="s">
        <v>50</v>
      </c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</row>
    <row r="43" spans="1:17" ht="12.75" customHeight="1" x14ac:dyDescent="0.25">
      <c r="A43" s="12"/>
      <c r="B43" s="12"/>
      <c r="C43" s="12"/>
      <c r="D43" s="11"/>
      <c r="E43" s="127"/>
      <c r="F43" s="127"/>
      <c r="G43" s="127"/>
      <c r="H43" s="127"/>
      <c r="I43" s="127"/>
      <c r="J43" s="12"/>
      <c r="K43" s="128"/>
      <c r="L43" s="128"/>
      <c r="M43" s="128"/>
      <c r="N43" s="128"/>
    </row>
    <row r="44" spans="1:17" ht="12.75" customHeight="1" x14ac:dyDescent="0.25">
      <c r="A44" s="163" t="s">
        <v>18</v>
      </c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</row>
    <row r="45" spans="1:17" ht="9" customHeight="1" x14ac:dyDescent="0.25">
      <c r="A45" s="166"/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</row>
    <row r="46" spans="1:17" ht="24" customHeight="1" x14ac:dyDescent="0.25">
      <c r="A46" s="49" t="s">
        <v>4</v>
      </c>
      <c r="B46" s="49"/>
      <c r="C46" s="49"/>
      <c r="D46" s="60" t="s">
        <v>19</v>
      </c>
      <c r="E46" s="154" t="s">
        <v>6</v>
      </c>
      <c r="F46" s="154"/>
      <c r="G46" s="154"/>
      <c r="H46" s="154"/>
      <c r="I46" s="154"/>
      <c r="J46" s="81"/>
      <c r="K46" s="54" t="s">
        <v>81</v>
      </c>
      <c r="L46" s="54" t="s">
        <v>93</v>
      </c>
      <c r="M46" s="54" t="s">
        <v>58</v>
      </c>
      <c r="N46" s="54" t="s">
        <v>82</v>
      </c>
    </row>
    <row r="47" spans="1:17" ht="10.5" customHeight="1" x14ac:dyDescent="0.25">
      <c r="A47" s="4"/>
      <c r="B47" s="5"/>
      <c r="C47" s="5"/>
      <c r="D47" s="59"/>
      <c r="E47" s="5"/>
      <c r="F47" s="5"/>
      <c r="G47" s="5"/>
      <c r="H47" s="5"/>
      <c r="I47" s="5"/>
      <c r="J47" s="5"/>
      <c r="K47" s="55"/>
      <c r="L47" s="55"/>
      <c r="M47" s="55"/>
      <c r="N47" s="55"/>
    </row>
    <row r="48" spans="1:17" s="1" customFormat="1" ht="12.75" customHeight="1" x14ac:dyDescent="0.25">
      <c r="A48" s="5"/>
      <c r="B48" s="5"/>
      <c r="C48" s="155" t="s">
        <v>20</v>
      </c>
      <c r="D48" s="155"/>
      <c r="E48" s="156"/>
      <c r="F48" s="156"/>
      <c r="G48" s="156"/>
      <c r="H48" s="156"/>
      <c r="I48" s="156"/>
      <c r="J48" s="4"/>
      <c r="K48" s="6">
        <f>K50</f>
        <v>214450</v>
      </c>
      <c r="L48" s="6">
        <f>L50</f>
        <v>297500</v>
      </c>
      <c r="M48" s="6">
        <f>M50</f>
        <v>303500</v>
      </c>
      <c r="N48" s="6">
        <f>N50</f>
        <v>303500</v>
      </c>
    </row>
    <row r="49" spans="1:17" s="1" customFormat="1" ht="9" customHeight="1" x14ac:dyDescent="0.25">
      <c r="A49" s="5"/>
      <c r="B49" s="4"/>
      <c r="C49" s="5"/>
      <c r="D49" s="59"/>
      <c r="E49" s="5"/>
      <c r="F49" s="5"/>
      <c r="G49" s="5"/>
      <c r="H49" s="5"/>
      <c r="I49" s="5"/>
      <c r="J49" s="5"/>
      <c r="K49" s="8"/>
      <c r="L49" s="8"/>
      <c r="M49" s="8"/>
      <c r="N49" s="8"/>
    </row>
    <row r="50" spans="1:17" s="1" customFormat="1" ht="12.75" customHeight="1" x14ac:dyDescent="0.25">
      <c r="A50" s="27"/>
      <c r="B50" s="160" t="s">
        <v>21</v>
      </c>
      <c r="C50" s="160"/>
      <c r="D50" s="160"/>
      <c r="E50" s="160"/>
      <c r="F50" s="160"/>
      <c r="G50" s="160"/>
      <c r="H50" s="160"/>
      <c r="I50" s="160"/>
      <c r="J50" s="27"/>
      <c r="K50" s="28">
        <f>SUM(K52)</f>
        <v>214450</v>
      </c>
      <c r="L50" s="28">
        <f>SUM(L52)</f>
        <v>297500</v>
      </c>
      <c r="M50" s="28">
        <f>SUM(M52)</f>
        <v>303500</v>
      </c>
      <c r="N50" s="28">
        <f>SUM(N52)</f>
        <v>303500</v>
      </c>
    </row>
    <row r="51" spans="1:17" ht="12.75" customHeight="1" x14ac:dyDescent="0.25">
      <c r="A51" s="12"/>
      <c r="B51" s="13"/>
      <c r="C51" s="13"/>
      <c r="D51" s="11"/>
      <c r="E51" s="13"/>
      <c r="F51" s="13"/>
      <c r="G51" s="13"/>
      <c r="H51" s="13"/>
      <c r="I51" s="13"/>
      <c r="J51" s="12"/>
      <c r="K51" s="14"/>
      <c r="L51" s="14"/>
      <c r="M51" s="14"/>
      <c r="N51" s="14"/>
    </row>
    <row r="52" spans="1:17" s="18" customFormat="1" ht="12.75" customHeight="1" x14ac:dyDescent="0.2">
      <c r="A52" s="29"/>
      <c r="B52" s="164" t="s">
        <v>22</v>
      </c>
      <c r="C52" s="165"/>
      <c r="D52" s="24"/>
      <c r="E52" s="161" t="s">
        <v>23</v>
      </c>
      <c r="F52" s="162"/>
      <c r="G52" s="162"/>
      <c r="H52" s="162"/>
      <c r="I52" s="162"/>
      <c r="J52" s="21"/>
      <c r="K52" s="34">
        <f>SUM(K54)</f>
        <v>214450</v>
      </c>
      <c r="L52" s="34">
        <f>SUM(L54)</f>
        <v>297500</v>
      </c>
      <c r="M52" s="34">
        <f>SUM(M54)</f>
        <v>303500</v>
      </c>
      <c r="N52" s="34">
        <f>SUM(N54)</f>
        <v>303500</v>
      </c>
    </row>
    <row r="53" spans="1:17" s="18" customFormat="1" ht="12.75" customHeight="1" x14ac:dyDescent="0.2">
      <c r="A53" s="19"/>
      <c r="B53" s="152"/>
      <c r="C53" s="153"/>
      <c r="D53" s="47"/>
      <c r="E53" s="157"/>
      <c r="F53" s="157"/>
      <c r="G53" s="157"/>
      <c r="H53" s="157"/>
      <c r="I53" s="157"/>
      <c r="J53" s="19"/>
      <c r="K53" s="40"/>
      <c r="L53" s="40"/>
      <c r="M53" s="40"/>
      <c r="N53" s="40"/>
    </row>
    <row r="54" spans="1:17" s="18" customFormat="1" ht="12.75" customHeight="1" x14ac:dyDescent="0.2">
      <c r="A54" s="19"/>
      <c r="B54" s="169" t="s">
        <v>24</v>
      </c>
      <c r="C54" s="170"/>
      <c r="D54" s="68"/>
      <c r="E54" s="30" t="s">
        <v>25</v>
      </c>
      <c r="F54" s="167" t="s">
        <v>26</v>
      </c>
      <c r="G54" s="162"/>
      <c r="H54" s="162"/>
      <c r="I54" s="162"/>
      <c r="J54" s="29"/>
      <c r="K54" s="41">
        <f>K55</f>
        <v>214450</v>
      </c>
      <c r="L54" s="41">
        <f>L55</f>
        <v>297500</v>
      </c>
      <c r="M54" s="41">
        <f>M55</f>
        <v>303500</v>
      </c>
      <c r="N54" s="41">
        <f>N55</f>
        <v>303500</v>
      </c>
    </row>
    <row r="55" spans="1:17" s="18" customFormat="1" ht="12.75" customHeight="1" x14ac:dyDescent="0.2">
      <c r="A55" s="19"/>
      <c r="B55" s="152" t="s">
        <v>27</v>
      </c>
      <c r="C55" s="153"/>
      <c r="D55" s="47"/>
      <c r="E55" s="126" t="s">
        <v>28</v>
      </c>
      <c r="F55" s="167" t="s">
        <v>29</v>
      </c>
      <c r="G55" s="168"/>
      <c r="H55" s="168"/>
      <c r="I55" s="168"/>
      <c r="J55" s="21"/>
      <c r="K55" s="34">
        <f>K59+K63+K68</f>
        <v>214450</v>
      </c>
      <c r="L55" s="34">
        <f>L59+L63+L68</f>
        <v>297500</v>
      </c>
      <c r="M55" s="34">
        <f>M59+M63+M68</f>
        <v>303500</v>
      </c>
      <c r="N55" s="34">
        <f>N59+N63+N68</f>
        <v>303500</v>
      </c>
    </row>
    <row r="56" spans="1:17" s="18" customFormat="1" ht="12.75" customHeight="1" x14ac:dyDescent="0.2">
      <c r="A56" s="19"/>
      <c r="B56" s="21" t="s">
        <v>30</v>
      </c>
      <c r="C56" s="19"/>
      <c r="D56" s="56"/>
      <c r="E56" s="171" t="s">
        <v>31</v>
      </c>
      <c r="F56" s="162"/>
      <c r="G56" s="162"/>
      <c r="H56" s="162"/>
      <c r="I56" s="162"/>
      <c r="K56" s="35">
        <f>K60+K64</f>
        <v>143450</v>
      </c>
      <c r="L56" s="35">
        <f t="shared" ref="L56:N56" si="1">L60+L64</f>
        <v>216499</v>
      </c>
      <c r="M56" s="35">
        <f t="shared" si="1"/>
        <v>214499</v>
      </c>
      <c r="N56" s="35">
        <f t="shared" si="1"/>
        <v>214499</v>
      </c>
      <c r="Q56" s="77"/>
    </row>
    <row r="57" spans="1:17" s="18" customFormat="1" ht="12.75" customHeight="1" x14ac:dyDescent="0.2">
      <c r="A57" s="19"/>
      <c r="B57" s="21"/>
      <c r="C57" s="19"/>
      <c r="D57" s="56"/>
      <c r="E57" s="78" t="s">
        <v>49</v>
      </c>
      <c r="K57" s="35">
        <f>K66</f>
        <v>1000</v>
      </c>
      <c r="L57" s="35">
        <f t="shared" ref="L57:N57" si="2">L66</f>
        <v>1000</v>
      </c>
      <c r="M57" s="35">
        <f t="shared" si="2"/>
        <v>1000</v>
      </c>
      <c r="N57" s="35">
        <f t="shared" si="2"/>
        <v>1000</v>
      </c>
      <c r="Q57" s="77"/>
    </row>
    <row r="58" spans="1:17" s="18" customFormat="1" ht="12.75" customHeight="1" x14ac:dyDescent="0.2">
      <c r="A58" s="19"/>
      <c r="B58" s="21"/>
      <c r="C58" s="19"/>
      <c r="D58" s="56"/>
      <c r="E58" s="78" t="s">
        <v>32</v>
      </c>
      <c r="K58" s="35">
        <f>K61+K65+K69</f>
        <v>70000</v>
      </c>
      <c r="L58" s="35">
        <f t="shared" ref="L58:N58" si="3">L61+L65+L69</f>
        <v>80001</v>
      </c>
      <c r="M58" s="35">
        <f t="shared" si="3"/>
        <v>88001</v>
      </c>
      <c r="N58" s="35">
        <f t="shared" si="3"/>
        <v>88001</v>
      </c>
      <c r="Q58" s="77"/>
    </row>
    <row r="59" spans="1:17" s="18" customFormat="1" ht="12.75" customHeight="1" x14ac:dyDescent="0.2">
      <c r="A59" s="31">
        <v>31</v>
      </c>
      <c r="B59" s="32" t="s">
        <v>0</v>
      </c>
      <c r="C59" s="32"/>
      <c r="D59" s="66"/>
      <c r="E59" s="179" t="s">
        <v>33</v>
      </c>
      <c r="F59" s="179"/>
      <c r="G59" s="179"/>
      <c r="H59" s="179"/>
      <c r="I59" s="179"/>
      <c r="J59" s="32"/>
      <c r="K59" s="37">
        <f>SUM(K60:K61)</f>
        <v>139300</v>
      </c>
      <c r="L59" s="37">
        <f t="shared" ref="L59:N59" si="4">SUM(L60:L61)</f>
        <v>220000</v>
      </c>
      <c r="M59" s="37">
        <f t="shared" si="4"/>
        <v>226000</v>
      </c>
      <c r="N59" s="37">
        <f t="shared" si="4"/>
        <v>226000</v>
      </c>
    </row>
    <row r="60" spans="1:17" s="18" customFormat="1" ht="12.75" customHeight="1" x14ac:dyDescent="0.2">
      <c r="A60" s="19">
        <v>31</v>
      </c>
      <c r="B60" s="19"/>
      <c r="C60" s="19"/>
      <c r="D60" s="33" t="s">
        <v>34</v>
      </c>
      <c r="E60" s="174" t="s">
        <v>86</v>
      </c>
      <c r="F60" s="174"/>
      <c r="G60" s="174"/>
      <c r="H60" s="174"/>
      <c r="I60" s="174"/>
      <c r="J60" s="19"/>
      <c r="K60" s="35">
        <v>132450</v>
      </c>
      <c r="L60" s="35">
        <v>204499</v>
      </c>
      <c r="M60" s="35">
        <v>203499</v>
      </c>
      <c r="N60" s="35">
        <v>203499</v>
      </c>
    </row>
    <row r="61" spans="1:17" s="18" customFormat="1" ht="12.75" customHeight="1" x14ac:dyDescent="0.2">
      <c r="A61" s="19">
        <v>31</v>
      </c>
      <c r="B61" s="19"/>
      <c r="C61" s="19"/>
      <c r="D61" s="33" t="s">
        <v>36</v>
      </c>
      <c r="E61" s="20" t="s">
        <v>86</v>
      </c>
      <c r="F61" s="20"/>
      <c r="G61" s="20"/>
      <c r="H61" s="20"/>
      <c r="I61" s="20"/>
      <c r="J61" s="19"/>
      <c r="K61" s="35">
        <v>6850</v>
      </c>
      <c r="L61" s="35">
        <v>15501</v>
      </c>
      <c r="M61" s="35">
        <v>22501</v>
      </c>
      <c r="N61" s="35">
        <v>22501</v>
      </c>
    </row>
    <row r="62" spans="1:17" s="18" customFormat="1" ht="5.25" customHeight="1" x14ac:dyDescent="0.2">
      <c r="A62" s="19"/>
      <c r="B62" s="19"/>
      <c r="C62" s="19"/>
      <c r="D62" s="48"/>
      <c r="E62" s="174"/>
      <c r="F62" s="174"/>
      <c r="G62" s="174"/>
      <c r="H62" s="174"/>
      <c r="I62" s="174"/>
      <c r="J62" s="19"/>
      <c r="K62" s="40"/>
      <c r="L62" s="40"/>
      <c r="M62" s="40"/>
      <c r="N62" s="40"/>
    </row>
    <row r="63" spans="1:17" s="18" customFormat="1" ht="12.75" customHeight="1" x14ac:dyDescent="0.2">
      <c r="A63" s="31">
        <v>32</v>
      </c>
      <c r="B63" s="32"/>
      <c r="C63" s="32"/>
      <c r="D63" s="66"/>
      <c r="E63" s="179" t="s">
        <v>35</v>
      </c>
      <c r="F63" s="179"/>
      <c r="G63" s="179"/>
      <c r="H63" s="179"/>
      <c r="I63" s="179"/>
      <c r="J63" s="32"/>
      <c r="K63" s="37">
        <f>SUM(K64:K66)</f>
        <v>74400</v>
      </c>
      <c r="L63" s="37">
        <f t="shared" ref="L63:N63" si="5">SUM(L64:L66)</f>
        <v>76500</v>
      </c>
      <c r="M63" s="37">
        <f t="shared" si="5"/>
        <v>76500</v>
      </c>
      <c r="N63" s="37">
        <f t="shared" si="5"/>
        <v>76500</v>
      </c>
    </row>
    <row r="64" spans="1:17" s="18" customFormat="1" ht="12.75" customHeight="1" x14ac:dyDescent="0.2">
      <c r="A64" s="19">
        <v>32</v>
      </c>
      <c r="B64" s="19"/>
      <c r="C64" s="19"/>
      <c r="D64" s="33" t="s">
        <v>34</v>
      </c>
      <c r="E64" s="174" t="s">
        <v>87</v>
      </c>
      <c r="F64" s="174"/>
      <c r="G64" s="174"/>
      <c r="H64" s="174"/>
      <c r="I64" s="174"/>
      <c r="J64" s="19"/>
      <c r="K64" s="35">
        <v>11000</v>
      </c>
      <c r="L64" s="35">
        <v>12000</v>
      </c>
      <c r="M64" s="35">
        <v>11000</v>
      </c>
      <c r="N64" s="35">
        <v>11000</v>
      </c>
    </row>
    <row r="65" spans="1:14" s="18" customFormat="1" ht="12.75" customHeight="1" x14ac:dyDescent="0.2">
      <c r="A65" s="19">
        <v>32</v>
      </c>
      <c r="B65" s="19"/>
      <c r="C65" s="19"/>
      <c r="D65" s="33" t="s">
        <v>36</v>
      </c>
      <c r="E65" s="20" t="s">
        <v>87</v>
      </c>
      <c r="F65" s="20"/>
      <c r="G65" s="20"/>
      <c r="H65" s="20"/>
      <c r="I65" s="20"/>
      <c r="J65" s="19"/>
      <c r="K65" s="35">
        <v>62400</v>
      </c>
      <c r="L65" s="35">
        <v>63500</v>
      </c>
      <c r="M65" s="35">
        <v>64500</v>
      </c>
      <c r="N65" s="35">
        <v>64500</v>
      </c>
    </row>
    <row r="66" spans="1:14" s="18" customFormat="1" ht="12.75" customHeight="1" x14ac:dyDescent="0.2">
      <c r="A66" s="19">
        <v>32</v>
      </c>
      <c r="B66" s="19"/>
      <c r="C66" s="19"/>
      <c r="D66" s="33" t="s">
        <v>89</v>
      </c>
      <c r="E66" s="20" t="s">
        <v>87</v>
      </c>
      <c r="F66" s="20"/>
      <c r="G66" s="20"/>
      <c r="H66" s="20"/>
      <c r="I66" s="20"/>
      <c r="J66" s="19"/>
      <c r="K66" s="35">
        <v>1000</v>
      </c>
      <c r="L66" s="35">
        <v>1000</v>
      </c>
      <c r="M66" s="35">
        <v>1000</v>
      </c>
      <c r="N66" s="35">
        <v>1000</v>
      </c>
    </row>
    <row r="67" spans="1:14" s="18" customFormat="1" ht="6.75" customHeight="1" x14ac:dyDescent="0.2">
      <c r="A67" s="19"/>
      <c r="B67" s="19"/>
      <c r="C67" s="19"/>
      <c r="D67" s="61"/>
      <c r="E67" s="174"/>
      <c r="F67" s="174"/>
      <c r="G67" s="174"/>
      <c r="H67" s="174"/>
      <c r="I67" s="174"/>
      <c r="J67" s="19"/>
      <c r="K67" s="40"/>
      <c r="L67" s="40"/>
      <c r="M67" s="40"/>
      <c r="N67" s="40"/>
    </row>
    <row r="68" spans="1:14" s="18" customFormat="1" ht="12.75" customHeight="1" x14ac:dyDescent="0.2">
      <c r="A68" s="31">
        <v>34</v>
      </c>
      <c r="B68" s="32"/>
      <c r="C68" s="32"/>
      <c r="D68" s="62"/>
      <c r="E68" s="179" t="s">
        <v>37</v>
      </c>
      <c r="F68" s="179"/>
      <c r="G68" s="179"/>
      <c r="H68" s="179"/>
      <c r="I68" s="179"/>
      <c r="J68" s="32"/>
      <c r="K68" s="37">
        <v>750</v>
      </c>
      <c r="L68" s="37">
        <v>1000</v>
      </c>
      <c r="M68" s="37">
        <v>1000</v>
      </c>
      <c r="N68" s="37">
        <v>1000</v>
      </c>
    </row>
    <row r="69" spans="1:14" s="18" customFormat="1" ht="12.75" customHeight="1" x14ac:dyDescent="0.2">
      <c r="A69" s="19">
        <v>34</v>
      </c>
      <c r="B69" s="19"/>
      <c r="C69" s="36"/>
      <c r="D69" s="33" t="s">
        <v>36</v>
      </c>
      <c r="E69" s="174" t="s">
        <v>88</v>
      </c>
      <c r="F69" s="174"/>
      <c r="G69" s="174"/>
      <c r="H69" s="174"/>
      <c r="I69" s="174"/>
      <c r="J69" s="19"/>
      <c r="K69" s="40">
        <v>750</v>
      </c>
      <c r="L69" s="40">
        <v>1000</v>
      </c>
      <c r="M69" s="40">
        <v>1000</v>
      </c>
      <c r="N69" s="40">
        <v>1000</v>
      </c>
    </row>
    <row r="70" spans="1:14" s="18" customFormat="1" ht="12.75" customHeight="1" x14ac:dyDescent="0.2"/>
    <row r="71" spans="1:14" s="18" customFormat="1" ht="12.75" customHeight="1" x14ac:dyDescent="0.2"/>
    <row r="72" spans="1:14" ht="12.75" customHeight="1" x14ac:dyDescent="0.25">
      <c r="A72" s="9"/>
    </row>
  </sheetData>
  <mergeCells count="55">
    <mergeCell ref="A2:N2"/>
    <mergeCell ref="A3:N3"/>
    <mergeCell ref="D36:H36"/>
    <mergeCell ref="D37:H37"/>
    <mergeCell ref="E27:I27"/>
    <mergeCell ref="E29:I29"/>
    <mergeCell ref="E31:I31"/>
    <mergeCell ref="A33:I33"/>
    <mergeCell ref="D34:H34"/>
    <mergeCell ref="D35:H35"/>
    <mergeCell ref="A5:I5"/>
    <mergeCell ref="E11:I11"/>
    <mergeCell ref="E21:I21"/>
    <mergeCell ref="A7:C7"/>
    <mergeCell ref="D22:I22"/>
    <mergeCell ref="E17:I17"/>
    <mergeCell ref="E69:I69"/>
    <mergeCell ref="E59:I59"/>
    <mergeCell ref="E68:I68"/>
    <mergeCell ref="E67:I67"/>
    <mergeCell ref="E63:I63"/>
    <mergeCell ref="E64:I64"/>
    <mergeCell ref="E60:I60"/>
    <mergeCell ref="E62:I62"/>
    <mergeCell ref="E30:I30"/>
    <mergeCell ref="D38:H38"/>
    <mergeCell ref="E6:I6"/>
    <mergeCell ref="E9:I9"/>
    <mergeCell ref="E15:I15"/>
    <mergeCell ref="E7:I7"/>
    <mergeCell ref="E13:I13"/>
    <mergeCell ref="E25:I25"/>
    <mergeCell ref="E19:I19"/>
    <mergeCell ref="E23:I23"/>
    <mergeCell ref="E28:I28"/>
    <mergeCell ref="E20:I20"/>
    <mergeCell ref="E26:I26"/>
    <mergeCell ref="E16:I16"/>
    <mergeCell ref="E24:I24"/>
    <mergeCell ref="B55:C55"/>
    <mergeCell ref="F55:I55"/>
    <mergeCell ref="B54:C54"/>
    <mergeCell ref="E56:I56"/>
    <mergeCell ref="F54:I54"/>
    <mergeCell ref="B53:C53"/>
    <mergeCell ref="E46:I46"/>
    <mergeCell ref="C48:I48"/>
    <mergeCell ref="E53:I53"/>
    <mergeCell ref="A40:N40"/>
    <mergeCell ref="A42:N42"/>
    <mergeCell ref="B50:I50"/>
    <mergeCell ref="E52:I52"/>
    <mergeCell ref="A44:M44"/>
    <mergeCell ref="B52:C52"/>
    <mergeCell ref="A45:M45"/>
  </mergeCells>
  <phoneticPr fontId="0" type="noConversion"/>
  <pageMargins left="0.7" right="0.7" top="0.75" bottom="0.75" header="0.3" footer="0.3"/>
  <pageSetup paperSize="9" firstPageNumber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topLeftCell="A7" zoomScale="140" zoomScaleNormal="140" workbookViewId="0">
      <selection activeCell="I44" sqref="I44"/>
    </sheetView>
  </sheetViews>
  <sheetFormatPr defaultRowHeight="13.2" x14ac:dyDescent="0.25"/>
  <cols>
    <col min="1" max="1" width="1.88671875" customWidth="1"/>
    <col min="2" max="2" width="1.109375" customWidth="1"/>
    <col min="3" max="3" width="1.5546875" customWidth="1"/>
    <col min="9" max="9" width="2.6640625" customWidth="1"/>
    <col min="10" max="10" width="5.33203125" customWidth="1"/>
    <col min="11" max="11" width="14.5546875" customWidth="1"/>
    <col min="12" max="12" width="14.44140625" customWidth="1"/>
    <col min="13" max="13" width="15.44140625" customWidth="1"/>
    <col min="14" max="14" width="14.88671875" customWidth="1"/>
  </cols>
  <sheetData>
    <row r="1" spans="1:14" ht="23.25" customHeight="1" x14ac:dyDescent="0.25">
      <c r="A1" s="188" t="s">
        <v>51</v>
      </c>
      <c r="B1" s="189"/>
      <c r="C1" s="189"/>
      <c r="D1" s="189"/>
      <c r="E1" s="189"/>
      <c r="F1" s="189"/>
      <c r="G1" s="189"/>
      <c r="H1" s="189"/>
      <c r="I1" s="189"/>
      <c r="J1" s="189"/>
      <c r="K1" s="145"/>
      <c r="L1" s="145"/>
      <c r="M1" s="145"/>
      <c r="N1" s="145"/>
    </row>
    <row r="2" spans="1:14" ht="6.75" customHeight="1" x14ac:dyDescent="0.25">
      <c r="A2" s="5"/>
      <c r="B2" s="5"/>
      <c r="C2" s="5"/>
      <c r="D2" s="5"/>
      <c r="E2" s="173"/>
      <c r="F2" s="173"/>
      <c r="G2" s="173"/>
      <c r="H2" s="173"/>
      <c r="I2" s="173"/>
      <c r="J2" s="5"/>
      <c r="K2" s="5"/>
      <c r="L2" s="5"/>
      <c r="M2" s="5"/>
      <c r="N2" s="53"/>
    </row>
    <row r="3" spans="1:14" ht="21" customHeight="1" x14ac:dyDescent="0.25">
      <c r="A3" s="190" t="s">
        <v>38</v>
      </c>
      <c r="B3" s="190"/>
      <c r="C3" s="190"/>
      <c r="D3" s="191"/>
      <c r="E3" s="191"/>
      <c r="F3" s="191"/>
      <c r="G3" s="191"/>
      <c r="H3" s="191"/>
      <c r="I3" s="191"/>
      <c r="J3" s="83"/>
      <c r="K3" s="54" t="s">
        <v>81</v>
      </c>
      <c r="L3" s="54" t="s">
        <v>93</v>
      </c>
      <c r="M3" s="54" t="s">
        <v>58</v>
      </c>
      <c r="N3" s="54" t="s">
        <v>82</v>
      </c>
    </row>
    <row r="4" spans="1:14" ht="5.25" customHeight="1" x14ac:dyDescent="0.25">
      <c r="A4" s="4"/>
      <c r="B4" s="4"/>
      <c r="C4" s="4"/>
      <c r="D4" s="4"/>
      <c r="E4" s="193"/>
      <c r="F4" s="193"/>
      <c r="G4" s="193"/>
      <c r="H4" s="193"/>
      <c r="I4" s="193"/>
      <c r="J4" s="4"/>
      <c r="K4" s="79"/>
      <c r="L4" s="79"/>
      <c r="M4" s="79"/>
      <c r="N4" s="79"/>
    </row>
    <row r="5" spans="1:14" s="1" customFormat="1" ht="12.75" customHeight="1" x14ac:dyDescent="0.25">
      <c r="A5" s="15"/>
      <c r="B5" s="16"/>
      <c r="C5" s="16"/>
      <c r="D5" s="16"/>
      <c r="E5" s="160" t="s">
        <v>39</v>
      </c>
      <c r="F5" s="160"/>
      <c r="G5" s="160"/>
      <c r="H5" s="160"/>
      <c r="I5" s="160"/>
      <c r="J5" s="17"/>
      <c r="K5" s="43">
        <f t="shared" ref="K5:L5" si="0">K7+K8+K9</f>
        <v>214450</v>
      </c>
      <c r="L5" s="43">
        <f t="shared" si="0"/>
        <v>297500</v>
      </c>
      <c r="M5" s="43">
        <f>M7+M8+M9</f>
        <v>303500</v>
      </c>
      <c r="N5" s="43">
        <f>N7+N8+N9</f>
        <v>303500</v>
      </c>
    </row>
    <row r="6" spans="1:14" s="18" customFormat="1" ht="7.5" customHeight="1" x14ac:dyDescent="0.2">
      <c r="A6" s="19"/>
      <c r="B6" s="19"/>
      <c r="C6" s="19"/>
      <c r="D6" s="19"/>
      <c r="E6" s="174"/>
      <c r="F6" s="174"/>
      <c r="G6" s="174"/>
      <c r="H6" s="174"/>
      <c r="I6" s="174"/>
      <c r="J6" s="19"/>
      <c r="K6" s="40"/>
      <c r="L6" s="40"/>
      <c r="M6" s="40"/>
      <c r="N6" s="40"/>
    </row>
    <row r="7" spans="1:14" s="26" customFormat="1" ht="12.75" customHeight="1" x14ac:dyDescent="0.2">
      <c r="A7" s="19"/>
      <c r="B7" s="19"/>
      <c r="C7" s="19"/>
      <c r="D7" s="61">
        <v>11</v>
      </c>
      <c r="E7" s="174" t="s">
        <v>40</v>
      </c>
      <c r="F7" s="174"/>
      <c r="G7" s="174"/>
      <c r="H7" s="174"/>
      <c r="I7" s="174"/>
      <c r="J7" s="19"/>
      <c r="K7" s="40">
        <f>'Opći i posebni dio'!K19+'Opći i posebni dio'!K15</f>
        <v>143450</v>
      </c>
      <c r="L7" s="40">
        <f>'Opći i posebni dio'!L19</f>
        <v>216499</v>
      </c>
      <c r="M7" s="40">
        <f>'Opći i posebni dio'!M19</f>
        <v>214499</v>
      </c>
      <c r="N7" s="40">
        <f>'Opći i posebni dio'!N19</f>
        <v>214499</v>
      </c>
    </row>
    <row r="8" spans="1:14" s="18" customFormat="1" ht="12.75" customHeight="1" x14ac:dyDescent="0.2">
      <c r="A8" s="19"/>
      <c r="B8" s="19"/>
      <c r="C8" s="20"/>
      <c r="D8" s="61">
        <v>43</v>
      </c>
      <c r="E8" s="174" t="s">
        <v>41</v>
      </c>
      <c r="F8" s="174"/>
      <c r="G8" s="174"/>
      <c r="H8" s="174"/>
      <c r="I8" s="174"/>
      <c r="J8" s="19"/>
      <c r="K8" s="40">
        <f>'Opći i posebni dio'!K17</f>
        <v>70000</v>
      </c>
      <c r="L8" s="40">
        <f>'Opći i posebni dio'!L17+'Opći i posebni dio'!L15</f>
        <v>80001</v>
      </c>
      <c r="M8" s="40">
        <f>'Opći i posebni dio'!M17+'Opći i posebni dio'!M15</f>
        <v>88001</v>
      </c>
      <c r="N8" s="40">
        <f>'Opći i posebni dio'!N17+'Opći i posebni dio'!N15</f>
        <v>88001</v>
      </c>
    </row>
    <row r="9" spans="1:14" s="18" customFormat="1" ht="12.75" customHeight="1" x14ac:dyDescent="0.2">
      <c r="A9" s="19"/>
      <c r="B9" s="19"/>
      <c r="C9" s="20"/>
      <c r="D9" s="61">
        <v>52</v>
      </c>
      <c r="E9" s="20" t="s">
        <v>47</v>
      </c>
      <c r="F9" s="20"/>
      <c r="G9" s="20"/>
      <c r="H9" s="20"/>
      <c r="I9" s="20"/>
      <c r="J9" s="19"/>
      <c r="K9" s="40">
        <v>1000</v>
      </c>
      <c r="L9" s="40">
        <v>1000</v>
      </c>
      <c r="M9" s="40">
        <v>1000</v>
      </c>
      <c r="N9" s="40">
        <v>1000</v>
      </c>
    </row>
    <row r="10" spans="1:14" s="18" customFormat="1" ht="5.25" customHeight="1" x14ac:dyDescent="0.2">
      <c r="A10" s="19"/>
      <c r="B10" s="19"/>
      <c r="C10" s="20"/>
      <c r="D10" s="19"/>
      <c r="E10" s="174"/>
      <c r="F10" s="174"/>
      <c r="G10" s="174"/>
      <c r="H10" s="174"/>
      <c r="I10" s="174"/>
      <c r="J10" s="19"/>
      <c r="K10" s="40"/>
      <c r="L10" s="40"/>
      <c r="M10" s="40"/>
      <c r="N10" s="40"/>
    </row>
    <row r="11" spans="1:14" s="1" customFormat="1" ht="12.75" customHeight="1" x14ac:dyDescent="0.25">
      <c r="A11" s="22"/>
      <c r="B11" s="22"/>
      <c r="C11" s="22"/>
      <c r="D11" s="22"/>
      <c r="E11" s="192" t="s">
        <v>42</v>
      </c>
      <c r="F11" s="192"/>
      <c r="G11" s="192"/>
      <c r="H11" s="192"/>
      <c r="I11" s="192"/>
      <c r="J11" s="192"/>
      <c r="K11" s="38">
        <f>SUM(K13:K15)</f>
        <v>214450</v>
      </c>
      <c r="L11" s="38">
        <f t="shared" ref="L11:N11" si="1">SUM(L13:L15)</f>
        <v>297500</v>
      </c>
      <c r="M11" s="38">
        <f t="shared" si="1"/>
        <v>303500</v>
      </c>
      <c r="N11" s="38">
        <f t="shared" si="1"/>
        <v>303500</v>
      </c>
    </row>
    <row r="12" spans="1:14" ht="5.25" customHeight="1" x14ac:dyDescent="0.25">
      <c r="A12" s="3"/>
      <c r="B12" s="1"/>
      <c r="C12" s="1"/>
      <c r="D12" s="1"/>
      <c r="E12" s="177"/>
      <c r="F12" s="177"/>
      <c r="G12" s="177"/>
      <c r="H12" s="177"/>
      <c r="I12" s="177"/>
      <c r="J12" s="1"/>
      <c r="K12" s="7"/>
      <c r="L12" s="7"/>
      <c r="M12" s="7"/>
      <c r="N12" s="7"/>
    </row>
    <row r="13" spans="1:14" s="18" customFormat="1" ht="12.75" customHeight="1" x14ac:dyDescent="0.2">
      <c r="C13" s="23"/>
      <c r="D13" s="57">
        <v>11</v>
      </c>
      <c r="E13" s="157" t="s">
        <v>40</v>
      </c>
      <c r="F13" s="157"/>
      <c r="G13" s="157"/>
      <c r="H13" s="157"/>
      <c r="I13" s="157"/>
      <c r="J13" s="157"/>
      <c r="K13" s="67">
        <f>'Opći i posebni dio'!K56</f>
        <v>143450</v>
      </c>
      <c r="L13" s="67">
        <f>'Opći i posebni dio'!L56</f>
        <v>216499</v>
      </c>
      <c r="M13" s="67">
        <f>'Opći i posebni dio'!M56</f>
        <v>214499</v>
      </c>
      <c r="N13" s="67">
        <f>'Opći i posebni dio'!N56</f>
        <v>214499</v>
      </c>
    </row>
    <row r="14" spans="1:14" s="18" customFormat="1" ht="12.75" customHeight="1" x14ac:dyDescent="0.2">
      <c r="C14" s="23"/>
      <c r="D14" s="57">
        <v>43</v>
      </c>
      <c r="E14" s="157" t="s">
        <v>41</v>
      </c>
      <c r="F14" s="157"/>
      <c r="G14" s="157"/>
      <c r="H14" s="157"/>
      <c r="I14" s="157"/>
      <c r="J14" s="157"/>
      <c r="K14" s="35">
        <f>'Opći i posebni dio'!K58</f>
        <v>70000</v>
      </c>
      <c r="L14" s="35">
        <f>'Opći i posebni dio'!L58</f>
        <v>80001</v>
      </c>
      <c r="M14" s="35">
        <f>'Opći i posebni dio'!M58</f>
        <v>88001</v>
      </c>
      <c r="N14" s="35">
        <f>'Opći i posebni dio'!N58</f>
        <v>88001</v>
      </c>
    </row>
    <row r="15" spans="1:14" s="18" customFormat="1" ht="12.75" customHeight="1" x14ac:dyDescent="0.2">
      <c r="B15" s="24"/>
      <c r="C15" s="23"/>
      <c r="D15" s="57">
        <v>52</v>
      </c>
      <c r="E15" s="157" t="s">
        <v>47</v>
      </c>
      <c r="F15" s="157"/>
      <c r="G15" s="157"/>
      <c r="H15" s="157"/>
      <c r="I15" s="157"/>
      <c r="J15" s="157"/>
      <c r="K15" s="35">
        <f>'Opći i posebni dio'!K57</f>
        <v>1000</v>
      </c>
      <c r="L15" s="35">
        <f>'Opći i posebni dio'!L57</f>
        <v>1000</v>
      </c>
      <c r="M15" s="35">
        <f>'Opći i posebni dio'!M57</f>
        <v>1000</v>
      </c>
      <c r="N15" s="35">
        <f>'Opći i posebni dio'!N57</f>
        <v>1000</v>
      </c>
    </row>
    <row r="16" spans="1:14" s="18" customFormat="1" ht="7.5" customHeight="1" x14ac:dyDescent="0.2">
      <c r="B16" s="24"/>
      <c r="C16" s="23"/>
      <c r="D16" s="57"/>
      <c r="E16" s="23"/>
      <c r="F16" s="23"/>
      <c r="G16" s="23"/>
      <c r="H16" s="23"/>
      <c r="I16" s="23"/>
      <c r="J16" s="23"/>
      <c r="K16" s="35"/>
      <c r="L16" s="35"/>
      <c r="M16" s="35"/>
      <c r="N16" s="35"/>
    </row>
    <row r="17" spans="1:15" s="1" customFormat="1" ht="12.75" customHeight="1" x14ac:dyDescent="0.25">
      <c r="A17" s="22"/>
      <c r="B17" s="22"/>
      <c r="C17" s="22"/>
      <c r="D17" s="22"/>
      <c r="E17" s="192" t="s">
        <v>90</v>
      </c>
      <c r="F17" s="192"/>
      <c r="G17" s="192"/>
      <c r="H17" s="192"/>
      <c r="I17" s="192"/>
      <c r="J17" s="192"/>
      <c r="K17" s="38">
        <f>SUM(K19:K20)</f>
        <v>0</v>
      </c>
      <c r="L17" s="38">
        <f>SUM(L19:L20)</f>
        <v>0</v>
      </c>
      <c r="M17" s="38">
        <v>0</v>
      </c>
      <c r="N17" s="38">
        <v>0</v>
      </c>
    </row>
    <row r="18" spans="1:15" s="18" customFormat="1" ht="3.75" customHeight="1" x14ac:dyDescent="0.2">
      <c r="B18" s="24"/>
      <c r="C18" s="23"/>
      <c r="E18" s="47"/>
      <c r="F18" s="47"/>
      <c r="G18" s="47"/>
      <c r="H18" s="47"/>
      <c r="I18" s="47"/>
      <c r="J18" s="47"/>
      <c r="K18" s="39"/>
      <c r="L18" s="39"/>
      <c r="M18" s="39"/>
      <c r="N18" s="39"/>
    </row>
    <row r="19" spans="1:15" s="18" customFormat="1" ht="12.75" customHeight="1" x14ac:dyDescent="0.2">
      <c r="B19" s="24"/>
      <c r="C19" s="23"/>
      <c r="D19" s="57">
        <v>11</v>
      </c>
      <c r="E19" s="157" t="s">
        <v>55</v>
      </c>
      <c r="F19" s="157"/>
      <c r="G19" s="157"/>
      <c r="H19" s="157"/>
      <c r="I19" s="157"/>
      <c r="J19" s="157"/>
      <c r="K19" s="35">
        <v>0</v>
      </c>
      <c r="L19" s="35">
        <v>0</v>
      </c>
      <c r="M19" s="35">
        <v>0</v>
      </c>
      <c r="N19" s="35">
        <v>0</v>
      </c>
    </row>
    <row r="20" spans="1:15" s="18" customFormat="1" ht="12.75" customHeight="1" x14ac:dyDescent="0.2">
      <c r="B20" s="24"/>
      <c r="C20" s="23"/>
      <c r="D20" s="57">
        <v>43</v>
      </c>
      <c r="E20" s="157" t="s">
        <v>56</v>
      </c>
      <c r="F20" s="157"/>
      <c r="G20" s="157"/>
      <c r="H20" s="157"/>
      <c r="I20" s="157"/>
      <c r="J20" s="157"/>
      <c r="K20" s="35">
        <v>0</v>
      </c>
      <c r="L20" s="35">
        <v>0</v>
      </c>
      <c r="M20" s="35">
        <v>0</v>
      </c>
      <c r="N20" s="35">
        <v>0</v>
      </c>
    </row>
    <row r="21" spans="1:15" s="18" customFormat="1" ht="12.75" customHeight="1" x14ac:dyDescent="0.2">
      <c r="C21" s="23"/>
      <c r="D21" s="25"/>
      <c r="E21" s="157"/>
      <c r="F21" s="157"/>
      <c r="G21" s="157"/>
      <c r="H21" s="157"/>
      <c r="I21" s="157"/>
      <c r="J21" s="157"/>
      <c r="K21" s="35"/>
      <c r="L21" s="35"/>
      <c r="M21" s="35"/>
      <c r="N21" s="35"/>
    </row>
    <row r="22" spans="1:15" s="18" customFormat="1" ht="28.5" customHeight="1" x14ac:dyDescent="0.25">
      <c r="A22" s="188" t="s">
        <v>52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45"/>
      <c r="L22" s="145"/>
      <c r="M22" s="145"/>
      <c r="N22" s="145"/>
    </row>
    <row r="23" spans="1:15" s="18" customFormat="1" ht="5.25" customHeight="1" x14ac:dyDescent="0.2">
      <c r="C23" s="23"/>
      <c r="D23" s="25"/>
      <c r="E23" s="157"/>
      <c r="F23" s="157"/>
      <c r="G23" s="157"/>
      <c r="H23" s="157"/>
      <c r="I23" s="157"/>
      <c r="J23" s="157"/>
      <c r="K23" s="35"/>
      <c r="L23" s="35"/>
      <c r="M23" s="35"/>
      <c r="N23" s="35"/>
    </row>
    <row r="24" spans="1:15" s="18" customFormat="1" ht="22.95" customHeight="1" x14ac:dyDescent="0.2">
      <c r="A24" s="190" t="s">
        <v>43</v>
      </c>
      <c r="B24" s="190"/>
      <c r="C24" s="190"/>
      <c r="D24" s="191"/>
      <c r="E24" s="191"/>
      <c r="F24" s="191"/>
      <c r="G24" s="191"/>
      <c r="H24" s="191"/>
      <c r="I24" s="191"/>
      <c r="J24" s="45"/>
      <c r="K24" s="54" t="s">
        <v>81</v>
      </c>
      <c r="L24" s="54" t="s">
        <v>93</v>
      </c>
      <c r="M24" s="54" t="s">
        <v>58</v>
      </c>
      <c r="N24" s="54" t="s">
        <v>82</v>
      </c>
    </row>
    <row r="25" spans="1:15" s="18" customFormat="1" ht="5.25" customHeight="1" x14ac:dyDescent="0.25">
      <c r="A25" s="4"/>
      <c r="B25" s="4"/>
      <c r="C25" s="4"/>
      <c r="D25" s="4"/>
      <c r="E25" s="193"/>
      <c r="F25" s="193"/>
      <c r="G25" s="193"/>
      <c r="H25" s="193"/>
      <c r="I25" s="193"/>
      <c r="J25" s="4"/>
      <c r="K25" s="79"/>
      <c r="L25" s="79"/>
      <c r="M25" s="79"/>
      <c r="N25" s="79"/>
    </row>
    <row r="26" spans="1:15" s="18" customFormat="1" ht="12.75" customHeight="1" x14ac:dyDescent="0.25">
      <c r="A26" s="15"/>
      <c r="B26" s="16"/>
      <c r="C26" s="16"/>
      <c r="D26" s="16"/>
      <c r="E26" s="160" t="s">
        <v>44</v>
      </c>
      <c r="F26" s="160"/>
      <c r="G26" s="160"/>
      <c r="H26" s="160"/>
      <c r="I26" s="160"/>
      <c r="J26" s="17"/>
      <c r="K26" s="43">
        <f>K28</f>
        <v>214450</v>
      </c>
      <c r="L26" s="43">
        <f t="shared" ref="L26:N26" si="2">L28</f>
        <v>297500</v>
      </c>
      <c r="M26" s="43">
        <f t="shared" si="2"/>
        <v>303500</v>
      </c>
      <c r="N26" s="43">
        <f t="shared" si="2"/>
        <v>303500</v>
      </c>
    </row>
    <row r="27" spans="1:15" s="18" customFormat="1" ht="7.5" customHeight="1" x14ac:dyDescent="0.2">
      <c r="A27" s="19"/>
      <c r="B27" s="19"/>
      <c r="C27" s="19"/>
      <c r="D27" s="19"/>
      <c r="E27" s="174"/>
      <c r="F27" s="174"/>
      <c r="G27" s="174"/>
      <c r="H27" s="174"/>
      <c r="I27" s="174"/>
      <c r="J27" s="19"/>
      <c r="K27" s="40"/>
      <c r="L27" s="40"/>
      <c r="M27" s="40"/>
      <c r="N27" s="40"/>
    </row>
    <row r="28" spans="1:15" s="18" customFormat="1" ht="12.75" customHeight="1" x14ac:dyDescent="0.2">
      <c r="A28" s="19"/>
      <c r="B28" s="19"/>
      <c r="C28" s="19"/>
      <c r="D28" s="33" t="s">
        <v>45</v>
      </c>
      <c r="E28" s="174" t="s">
        <v>46</v>
      </c>
      <c r="F28" s="174"/>
      <c r="G28" s="174"/>
      <c r="H28" s="174"/>
      <c r="I28" s="174"/>
      <c r="J28" s="19"/>
      <c r="K28" s="40">
        <v>214450</v>
      </c>
      <c r="L28" s="40">
        <v>297500</v>
      </c>
      <c r="M28" s="40">
        <v>303500</v>
      </c>
      <c r="N28" s="40">
        <v>303500</v>
      </c>
    </row>
    <row r="29" spans="1:15" ht="27.75" customHeight="1" x14ac:dyDescent="0.25"/>
    <row r="30" spans="1:15" x14ac:dyDescent="0.25">
      <c r="A30" s="147" t="s">
        <v>53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81"/>
      <c r="O30" s="181"/>
    </row>
    <row r="31" spans="1:15" ht="5.25" customHeight="1" x14ac:dyDescent="0.25">
      <c r="A31" s="1"/>
      <c r="B31" s="84"/>
      <c r="C31" s="84"/>
      <c r="D31" s="64"/>
      <c r="E31" s="84"/>
      <c r="F31" s="84"/>
      <c r="G31" s="84"/>
      <c r="H31" s="84"/>
      <c r="I31" s="84"/>
      <c r="J31" s="84"/>
      <c r="K31" s="85"/>
      <c r="L31" s="85"/>
      <c r="M31" s="85"/>
    </row>
    <row r="32" spans="1:15" ht="14.25" customHeight="1" x14ac:dyDescent="0.25">
      <c r="A32" s="195" t="s">
        <v>54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45"/>
    </row>
    <row r="33" spans="1:13" ht="7.5" customHeight="1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</row>
    <row r="34" spans="1:13" ht="6" customHeight="1" x14ac:dyDescent="0.25">
      <c r="A34" s="196"/>
      <c r="B34" s="196"/>
      <c r="C34" s="196"/>
      <c r="D34" s="196"/>
      <c r="E34" s="196"/>
      <c r="F34" s="196"/>
      <c r="G34" s="196"/>
      <c r="H34" s="196"/>
      <c r="I34" s="196"/>
      <c r="J34" s="196"/>
      <c r="K34" s="25"/>
      <c r="L34" s="25"/>
      <c r="M34" s="25"/>
    </row>
    <row r="35" spans="1:13" x14ac:dyDescent="0.25">
      <c r="A35" s="162" t="s">
        <v>100</v>
      </c>
      <c r="B35" s="162"/>
      <c r="C35" s="162"/>
      <c r="D35" s="162"/>
      <c r="E35" s="162"/>
      <c r="F35" s="46"/>
      <c r="G35" s="46"/>
      <c r="H35" s="46"/>
      <c r="I35" s="46"/>
      <c r="J35" s="46"/>
      <c r="K35" s="25"/>
      <c r="L35" s="25"/>
      <c r="M35" s="25"/>
    </row>
    <row r="36" spans="1:13" x14ac:dyDescent="0.25">
      <c r="A36" s="162" t="s">
        <v>83</v>
      </c>
      <c r="B36" s="162"/>
      <c r="C36" s="162"/>
      <c r="D36" s="162"/>
      <c r="E36" s="162"/>
      <c r="F36" s="46"/>
      <c r="G36" s="46"/>
      <c r="H36" s="46"/>
      <c r="I36" s="46"/>
      <c r="J36" s="46"/>
      <c r="K36" s="25"/>
      <c r="L36" s="25"/>
      <c r="M36" s="25"/>
    </row>
    <row r="37" spans="1:13" x14ac:dyDescent="0.25">
      <c r="A37" s="162" t="s">
        <v>101</v>
      </c>
      <c r="B37" s="162"/>
      <c r="C37" s="162"/>
      <c r="D37" s="162"/>
      <c r="E37" s="162"/>
      <c r="F37" s="181"/>
      <c r="G37" s="46"/>
      <c r="H37" s="46"/>
      <c r="J37" s="46"/>
      <c r="K37" s="25"/>
      <c r="L37" s="25"/>
      <c r="M37" s="57"/>
    </row>
    <row r="38" spans="1:13" x14ac:dyDescent="0.25">
      <c r="A38" s="46"/>
      <c r="B38" s="46"/>
      <c r="C38" s="46"/>
      <c r="D38" s="46"/>
      <c r="E38" s="46"/>
      <c r="F38" s="46"/>
      <c r="G38" s="46"/>
      <c r="H38" s="46"/>
      <c r="J38" s="46"/>
      <c r="K38" s="25"/>
      <c r="L38" s="194" t="s">
        <v>84</v>
      </c>
      <c r="M38" s="184"/>
    </row>
    <row r="39" spans="1:13" x14ac:dyDescent="0.25">
      <c r="A39" s="46"/>
      <c r="B39" s="46"/>
      <c r="C39" s="46"/>
      <c r="D39" s="46"/>
      <c r="E39" s="46"/>
      <c r="F39" s="46"/>
      <c r="G39" s="46"/>
      <c r="H39" s="46"/>
      <c r="J39" s="46"/>
      <c r="L39" s="194" t="s">
        <v>85</v>
      </c>
      <c r="M39" s="184"/>
    </row>
    <row r="40" spans="1:13" x14ac:dyDescent="0.25">
      <c r="A40" s="46"/>
      <c r="B40" s="46"/>
      <c r="C40" s="46"/>
      <c r="D40" s="46"/>
      <c r="E40" s="46"/>
      <c r="F40" s="46"/>
      <c r="G40" s="46"/>
      <c r="H40" s="46"/>
      <c r="J40" s="46"/>
      <c r="L40" s="25"/>
      <c r="M40" s="25"/>
    </row>
  </sheetData>
  <mergeCells count="33">
    <mergeCell ref="L39:M39"/>
    <mergeCell ref="L38:M38"/>
    <mergeCell ref="E7:I7"/>
    <mergeCell ref="E8:I8"/>
    <mergeCell ref="E10:I10"/>
    <mergeCell ref="E25:I25"/>
    <mergeCell ref="E26:I26"/>
    <mergeCell ref="E27:I27"/>
    <mergeCell ref="E28:I28"/>
    <mergeCell ref="A32:N32"/>
    <mergeCell ref="A30:O30"/>
    <mergeCell ref="A34:J34"/>
    <mergeCell ref="A35:E35"/>
    <mergeCell ref="A36:E36"/>
    <mergeCell ref="A37:F37"/>
    <mergeCell ref="A1:N1"/>
    <mergeCell ref="E2:I2"/>
    <mergeCell ref="A3:I3"/>
    <mergeCell ref="E4:I4"/>
    <mergeCell ref="E5:I5"/>
    <mergeCell ref="E6:I6"/>
    <mergeCell ref="A22:N22"/>
    <mergeCell ref="E23:J23"/>
    <mergeCell ref="A24:I24"/>
    <mergeCell ref="E11:J11"/>
    <mergeCell ref="E12:I12"/>
    <mergeCell ref="E13:J13"/>
    <mergeCell ref="E14:J14"/>
    <mergeCell ref="E17:J17"/>
    <mergeCell ref="E20:J20"/>
    <mergeCell ref="E19:J19"/>
    <mergeCell ref="E15:J15"/>
    <mergeCell ref="E21:J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Sažetak</vt:lpstr>
      <vt:lpstr>Opći i posebni dio</vt:lpstr>
      <vt:lpstr>Funkcije i izvori financiranja</vt:lpstr>
      <vt:lpstr>'Opći i posebni dio'!Podrucje_ispisa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cp:keywords/>
  <dc:description/>
  <cp:lastModifiedBy>Dječji vrtić Mali medo</cp:lastModifiedBy>
  <cp:revision/>
  <cp:lastPrinted>2024-12-09T14:51:13Z</cp:lastPrinted>
  <dcterms:created xsi:type="dcterms:W3CDTF">2009-11-09T11:33:14Z</dcterms:created>
  <dcterms:modified xsi:type="dcterms:W3CDTF">2024-12-18T13:44:54Z</dcterms:modified>
  <cp:category/>
  <cp:contentStatus/>
</cp:coreProperties>
</file>